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5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6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otts, Tyler\2023\Bookkeeping\Financials\"/>
    </mc:Choice>
  </mc:AlternateContent>
  <xr:revisionPtr revIDLastSave="0" documentId="13_ncr:1_{461BC61D-C90A-4D04-B58C-664F5154E474}" xr6:coauthVersionLast="47" xr6:coauthVersionMax="47" xr10:uidLastSave="{00000000-0000-0000-0000-000000000000}"/>
  <bookViews>
    <workbookView xWindow="27630" yWindow="420" windowWidth="18000" windowHeight="9360" activeTab="4" xr2:uid="{7F8A0199-9EE2-4F51-AB3F-9EF267D36967}"/>
  </bookViews>
  <sheets>
    <sheet name="BS Aug" sheetId="2" r:id="rId1"/>
    <sheet name="BS Sep" sheetId="4" r:id="rId2"/>
    <sheet name="BS Oct" sheetId="5" r:id="rId3"/>
    <sheet name="BS Nov" sheetId="9" r:id="rId4"/>
    <sheet name="BS Dec" sheetId="8" r:id="rId5"/>
    <sheet name="P&amp;L 2023 YTD" sheetId="7" r:id="rId6"/>
  </sheets>
  <definedNames>
    <definedName name="_xlnm.Print_Titles" localSheetId="0">'BS Aug'!$A:$E,'BS Aug'!$4:$4</definedName>
    <definedName name="_xlnm.Print_Titles" localSheetId="4">'BS Dec'!$A:$E,'BS Dec'!$4:$4</definedName>
    <definedName name="_xlnm.Print_Titles" localSheetId="3">'BS Nov'!$A:$E,'BS Nov'!$4:$4</definedName>
    <definedName name="_xlnm.Print_Titles" localSheetId="2">'BS Oct'!$A:$E,'BS Oct'!$4:$4</definedName>
    <definedName name="_xlnm.Print_Titles" localSheetId="1">'BS Sep'!$A:$D,'BS Sep'!$4:$4</definedName>
    <definedName name="_xlnm.Print_Titles" localSheetId="5">'P&amp;L 2023 YTD'!$A:$E,'P&amp;L 2023 YTD'!$4:$4</definedName>
    <definedName name="QB_COLUMN_29" localSheetId="0" hidden="1">'BS Aug'!$F$4</definedName>
    <definedName name="QB_COLUMN_29" localSheetId="4" hidden="1">'BS Dec'!$F$4</definedName>
    <definedName name="QB_COLUMN_29" localSheetId="3" hidden="1">'BS Nov'!$F$4</definedName>
    <definedName name="QB_COLUMN_29" localSheetId="2" hidden="1">'BS Oct'!$F$4</definedName>
    <definedName name="QB_COLUMN_29" localSheetId="1" hidden="1">'BS Sep'!$E$4</definedName>
    <definedName name="QB_COLUMN_2921" localSheetId="5" hidden="1">'P&amp;L 2023 YTD'!$F$4</definedName>
    <definedName name="QB_COLUMN_29210" localSheetId="5" hidden="1">'P&amp;L 2023 YTD'!$X$4</definedName>
    <definedName name="QB_COLUMN_29211" localSheetId="5" hidden="1">'P&amp;L 2023 YTD'!$Z$4</definedName>
    <definedName name="QB_COLUMN_29212" localSheetId="5" hidden="1">'P&amp;L 2023 YTD'!$AB$4</definedName>
    <definedName name="QB_COLUMN_2922" localSheetId="5" hidden="1">'P&amp;L 2023 YTD'!$H$4</definedName>
    <definedName name="QB_COLUMN_2923" localSheetId="5" hidden="1">'P&amp;L 2023 YTD'!$J$4</definedName>
    <definedName name="QB_COLUMN_2924" localSheetId="5" hidden="1">'P&amp;L 2023 YTD'!$L$4</definedName>
    <definedName name="QB_COLUMN_2925" localSheetId="5" hidden="1">'P&amp;L 2023 YTD'!$N$4</definedName>
    <definedName name="QB_COLUMN_2926" localSheetId="5" hidden="1">'P&amp;L 2023 YTD'!$P$4</definedName>
    <definedName name="QB_COLUMN_2927" localSheetId="5" hidden="1">'P&amp;L 2023 YTD'!$R$4</definedName>
    <definedName name="QB_COLUMN_2928" localSheetId="5" hidden="1">'P&amp;L 2023 YTD'!$T$4</definedName>
    <definedName name="QB_COLUMN_2929" localSheetId="5" hidden="1">'P&amp;L 2023 YTD'!$V$4</definedName>
    <definedName name="QB_COLUMN_2930" localSheetId="5" hidden="1">'P&amp;L 2023 YTD'!$AD$4</definedName>
    <definedName name="QB_COMPANY_0" localSheetId="0" hidden="1">'BS Aug'!$A$1</definedName>
    <definedName name="QB_COMPANY_0" localSheetId="4" hidden="1">'BS Dec'!$A$1</definedName>
    <definedName name="QB_COMPANY_0" localSheetId="3" hidden="1">'BS Nov'!$A$1</definedName>
    <definedName name="QB_COMPANY_0" localSheetId="2" hidden="1">'BS Oct'!$A$1</definedName>
    <definedName name="QB_COMPANY_0" localSheetId="1" hidden="1">'BS Sep'!$A$1</definedName>
    <definedName name="QB_COMPANY_0" localSheetId="5" hidden="1">'P&amp;L 2023 YTD'!$A$1</definedName>
    <definedName name="QB_DATA_0" localSheetId="0" hidden="1">'BS Aug'!$8:$8,'BS Aug'!$9:$9,'BS Aug'!$10:$10,'BS Aug'!$14:$14,'BS Aug'!$19:$19,'BS Aug'!$20:$20,'BS Aug'!$21:$21,'BS Aug'!$27:$27,'BS Aug'!$30:$30,'BS Aug'!$32:$32</definedName>
    <definedName name="QB_DATA_0" localSheetId="4" hidden="1">'BS Dec'!$8:$8,'BS Dec'!$9:$9,'BS Dec'!$10:$10,'BS Dec'!$11:$11,'BS Dec'!$12:$12,'BS Dec'!$16:$16,'BS Dec'!$19:$19,'BS Dec'!$24:$24,'BS Dec'!$25:$25,'BS Dec'!$26:$26,'BS Dec'!$32:$32,'BS Dec'!$35:$35,'BS Dec'!$37:$37</definedName>
    <definedName name="QB_DATA_0" localSheetId="3" hidden="1">'BS Nov'!$8:$8,'BS Nov'!$9:$9,'BS Nov'!$10:$10,'BS Nov'!$11:$11,'BS Nov'!$12:$12,'BS Nov'!$16:$16,'BS Nov'!$19:$19,'BS Nov'!$22:$22,'BS Nov'!$27:$27,'BS Nov'!$28:$28,'BS Nov'!$29:$29,'BS Nov'!$35:$35,'BS Nov'!$38:$38,'BS Nov'!$40:$40</definedName>
    <definedName name="QB_DATA_0" localSheetId="2" hidden="1">'BS Oct'!$8:$8,'BS Oct'!$9:$9,'BS Oct'!$10:$10,'BS Oct'!$11:$11,'BS Oct'!$12:$12,'BS Oct'!$16:$16,'BS Oct'!$19:$19,'BS Oct'!$22:$22,'BS Oct'!$27:$27,'BS Oct'!$28:$28,'BS Oct'!$29:$29,'BS Oct'!$35:$35,'BS Oct'!$38:$38,'BS Oct'!$40:$40</definedName>
    <definedName name="QB_DATA_0" localSheetId="1" hidden="1">'BS Sep'!$8:$8,'BS Sep'!$9:$9,'BS Sep'!$10:$10,'BS Sep'!$11:$11,'BS Sep'!$15:$15,'BS Sep'!$16:$16,'BS Sep'!$17:$17,'BS Sep'!$23:$23,'BS Sep'!$26:$26,'BS Sep'!$28:$28</definedName>
    <definedName name="QB_DATA_0" localSheetId="5" hidden="1">'P&amp;L 2023 YTD'!$7:$7,'P&amp;L 2023 YTD'!$9:$9,'P&amp;L 2023 YTD'!$10:$10,'P&amp;L 2023 YTD'!$11:$11,'P&amp;L 2023 YTD'!$12:$12,'P&amp;L 2023 YTD'!$14:$14,'P&amp;L 2023 YTD'!$17:$17,'P&amp;L 2023 YTD'!$18:$18,'P&amp;L 2023 YTD'!$19:$19,'P&amp;L 2023 YTD'!$20:$20,'P&amp;L 2023 YTD'!$21:$21,'P&amp;L 2023 YTD'!$22:$22</definedName>
    <definedName name="QB_FORMULA_0" localSheetId="0" hidden="1">'BS Aug'!$F$11,'BS Aug'!$F$15,'BS Aug'!$F$16,'BS Aug'!$F$17,'BS Aug'!$F$22,'BS Aug'!$F$23,'BS Aug'!$F$28,'BS Aug'!$F$31,'BS Aug'!$F$33,'BS Aug'!$F$34</definedName>
    <definedName name="QB_FORMULA_0" localSheetId="4" hidden="1">'BS Dec'!$F$13,'BS Dec'!$F$17,'BS Dec'!$F$20,'BS Dec'!$F$21,'BS Dec'!$F$22,'BS Dec'!$F$27,'BS Dec'!$F$28,'BS Dec'!$F$33,'BS Dec'!$F$36,'BS Dec'!$F$38,'BS Dec'!$F$39</definedName>
    <definedName name="QB_FORMULA_0" localSheetId="3" hidden="1">'BS Nov'!$F$13,'BS Nov'!$F$17,'BS Nov'!$F$20,'BS Nov'!$F$23,'BS Nov'!$F$24,'BS Nov'!$F$25,'BS Nov'!$F$30,'BS Nov'!$F$31,'BS Nov'!$F$36,'BS Nov'!$F$39,'BS Nov'!$F$41,'BS Nov'!$F$42</definedName>
    <definedName name="QB_FORMULA_0" localSheetId="2" hidden="1">'BS Oct'!$F$13,'BS Oct'!$F$17,'BS Oct'!$F$20,'BS Oct'!$F$23,'BS Oct'!$F$24,'BS Oct'!$F$25,'BS Oct'!$F$30,'BS Oct'!$F$31,'BS Oct'!$F$36,'BS Oct'!$F$39,'BS Oct'!$F$41,'BS Oct'!$F$42</definedName>
    <definedName name="QB_FORMULA_0" localSheetId="1" hidden="1">'BS Sep'!$E$12,'BS Sep'!$E$13,'BS Sep'!$E$18,'BS Sep'!$E$19,'BS Sep'!$E$24,'BS Sep'!$E$27,'BS Sep'!$E$29,'BS Sep'!$E$30</definedName>
    <definedName name="QB_FORMULA_0" localSheetId="5" hidden="1">'P&amp;L 2023 YTD'!$AD$7,'P&amp;L 2023 YTD'!$AD$9,'P&amp;L 2023 YTD'!$AD$10,'P&amp;L 2023 YTD'!$AD$11,'P&amp;L 2023 YTD'!$AD$12,'P&amp;L 2023 YTD'!$F$13,'P&amp;L 2023 YTD'!$H$13,'P&amp;L 2023 YTD'!$J$13,'P&amp;L 2023 YTD'!$L$13,'P&amp;L 2023 YTD'!$N$13,'P&amp;L 2023 YTD'!$P$13,'P&amp;L 2023 YTD'!$R$13,'P&amp;L 2023 YTD'!$T$13,'P&amp;L 2023 YTD'!$V$13,'P&amp;L 2023 YTD'!$X$13,'P&amp;L 2023 YTD'!$Z$13</definedName>
    <definedName name="QB_FORMULA_1" localSheetId="5" hidden="1">'P&amp;L 2023 YTD'!$AB$13,'P&amp;L 2023 YTD'!$AD$13,'P&amp;L 2023 YTD'!$AD$14,'P&amp;L 2023 YTD'!$F$15,'P&amp;L 2023 YTD'!$H$15,'P&amp;L 2023 YTD'!$J$15,'P&amp;L 2023 YTD'!$L$15,'P&amp;L 2023 YTD'!$N$15,'P&amp;L 2023 YTD'!$P$15,'P&amp;L 2023 YTD'!$R$15,'P&amp;L 2023 YTD'!$T$15,'P&amp;L 2023 YTD'!$V$15,'P&amp;L 2023 YTD'!$X$15,'P&amp;L 2023 YTD'!$Z$15,'P&amp;L 2023 YTD'!$AB$15,'P&amp;L 2023 YTD'!$AD$15</definedName>
    <definedName name="QB_FORMULA_2" localSheetId="5" hidden="1">'P&amp;L 2023 YTD'!$AD$17,'P&amp;L 2023 YTD'!$AD$18,'P&amp;L 2023 YTD'!$AD$19,'P&amp;L 2023 YTD'!$AD$20,'P&amp;L 2023 YTD'!$AD$21,'P&amp;L 2023 YTD'!$AD$22,'P&amp;L 2023 YTD'!$F$23,'P&amp;L 2023 YTD'!$H$23,'P&amp;L 2023 YTD'!$J$23,'P&amp;L 2023 YTD'!$L$23,'P&amp;L 2023 YTD'!$N$23,'P&amp;L 2023 YTD'!$P$23,'P&amp;L 2023 YTD'!$R$23,'P&amp;L 2023 YTD'!$T$23,'P&amp;L 2023 YTD'!$V$23,'P&amp;L 2023 YTD'!$X$23</definedName>
    <definedName name="QB_FORMULA_3" localSheetId="5" hidden="1">'P&amp;L 2023 YTD'!$Z$23,'P&amp;L 2023 YTD'!$AB$23,'P&amp;L 2023 YTD'!$AD$23,'P&amp;L 2023 YTD'!$F$24,'P&amp;L 2023 YTD'!$H$24,'P&amp;L 2023 YTD'!$J$24,'P&amp;L 2023 YTD'!$L$24,'P&amp;L 2023 YTD'!$N$24,'P&amp;L 2023 YTD'!$P$24,'P&amp;L 2023 YTD'!$R$24,'P&amp;L 2023 YTD'!$T$24,'P&amp;L 2023 YTD'!$V$24,'P&amp;L 2023 YTD'!$X$24,'P&amp;L 2023 YTD'!$Z$24,'P&amp;L 2023 YTD'!$AB$24,'P&amp;L 2023 YTD'!$AD$24</definedName>
    <definedName name="QB_FORMULA_4" localSheetId="5" hidden="1">'P&amp;L 2023 YTD'!$F$25,'P&amp;L 2023 YTD'!$H$25,'P&amp;L 2023 YTD'!$J$25,'P&amp;L 2023 YTD'!$L$25,'P&amp;L 2023 YTD'!$N$25,'P&amp;L 2023 YTD'!$P$25,'P&amp;L 2023 YTD'!$R$25,'P&amp;L 2023 YTD'!$T$25,'P&amp;L 2023 YTD'!$V$25,'P&amp;L 2023 YTD'!$X$25,'P&amp;L 2023 YTD'!$Z$25,'P&amp;L 2023 YTD'!$AB$25,'P&amp;L 2023 YTD'!$AD$25</definedName>
    <definedName name="QB_ROW_1" localSheetId="0" hidden="1">'BS Aug'!$A$5</definedName>
    <definedName name="QB_ROW_1" localSheetId="4" hidden="1">'BS Dec'!$A$5</definedName>
    <definedName name="QB_ROW_1" localSheetId="3" hidden="1">'BS Nov'!$A$5</definedName>
    <definedName name="QB_ROW_1" localSheetId="2" hidden="1">'BS Oct'!$A$5</definedName>
    <definedName name="QB_ROW_1" localSheetId="1" hidden="1">'BS Sep'!$A$5</definedName>
    <definedName name="QB_ROW_1011" localSheetId="0" hidden="1">'BS Aug'!$B$6</definedName>
    <definedName name="QB_ROW_1011" localSheetId="4" hidden="1">'BS Dec'!$B$6</definedName>
    <definedName name="QB_ROW_1011" localSheetId="3" hidden="1">'BS Nov'!$B$6</definedName>
    <definedName name="QB_ROW_1011" localSheetId="2" hidden="1">'BS Oct'!$B$6</definedName>
    <definedName name="QB_ROW_1011" localSheetId="1" hidden="1">'BS Sep'!$B$6</definedName>
    <definedName name="QB_ROW_10220" localSheetId="0" hidden="1">'BS Aug'!$C$19</definedName>
    <definedName name="QB_ROW_10220" localSheetId="4" hidden="1">'BS Dec'!$C$24</definedName>
    <definedName name="QB_ROW_10220" localSheetId="3" hidden="1">'BS Nov'!$C$27</definedName>
    <definedName name="QB_ROW_10220" localSheetId="2" hidden="1">'BS Oct'!$C$27</definedName>
    <definedName name="QB_ROW_10220" localSheetId="1" hidden="1">'BS Sep'!$C$15</definedName>
    <definedName name="QB_ROW_116230" localSheetId="5" hidden="1">'P&amp;L 2023 YTD'!$D$18</definedName>
    <definedName name="QB_ROW_118030" localSheetId="4" hidden="1">'BS Dec'!$D$15</definedName>
    <definedName name="QB_ROW_118030" localSheetId="3" hidden="1">'BS Nov'!$D$15</definedName>
    <definedName name="QB_ROW_118030" localSheetId="2" hidden="1">'BS Oct'!$D$15</definedName>
    <definedName name="QB_ROW_118330" localSheetId="4" hidden="1">'BS Dec'!$D$17</definedName>
    <definedName name="QB_ROW_118330" localSheetId="3" hidden="1">'BS Nov'!$D$17</definedName>
    <definedName name="QB_ROW_118330" localSheetId="2" hidden="1">'BS Oct'!$D$17</definedName>
    <definedName name="QB_ROW_12220" localSheetId="0" hidden="1">'BS Aug'!$C$20</definedName>
    <definedName name="QB_ROW_12220" localSheetId="4" hidden="1">'BS Dec'!$C$25</definedName>
    <definedName name="QB_ROW_12220" localSheetId="3" hidden="1">'BS Nov'!$C$28</definedName>
    <definedName name="QB_ROW_12220" localSheetId="2" hidden="1">'BS Oct'!$C$28</definedName>
    <definedName name="QB_ROW_12220" localSheetId="1" hidden="1">'BS Sep'!$C$16</definedName>
    <definedName name="QB_ROW_1311" localSheetId="0" hidden="1">'BS Aug'!$B$17</definedName>
    <definedName name="QB_ROW_1311" localSheetId="4" hidden="1">'BS Dec'!$B$22</definedName>
    <definedName name="QB_ROW_1311" localSheetId="3" hidden="1">'BS Nov'!$B$25</definedName>
    <definedName name="QB_ROW_1311" localSheetId="2" hidden="1">'BS Oct'!$B$25</definedName>
    <definedName name="QB_ROW_1311" localSheetId="1" hidden="1">'BS Sep'!$B$13</definedName>
    <definedName name="QB_ROW_14011" localSheetId="0" hidden="1">'BS Aug'!$B$25</definedName>
    <definedName name="QB_ROW_14011" localSheetId="4" hidden="1">'BS Dec'!$B$30</definedName>
    <definedName name="QB_ROW_14011" localSheetId="3" hidden="1">'BS Nov'!$B$33</definedName>
    <definedName name="QB_ROW_14011" localSheetId="2" hidden="1">'BS Oct'!$B$33</definedName>
    <definedName name="QB_ROW_14011" localSheetId="1" hidden="1">'BS Sep'!$B$21</definedName>
    <definedName name="QB_ROW_14311" localSheetId="0" hidden="1">'BS Aug'!$B$33</definedName>
    <definedName name="QB_ROW_14311" localSheetId="4" hidden="1">'BS Dec'!$B$38</definedName>
    <definedName name="QB_ROW_14311" localSheetId="3" hidden="1">'BS Nov'!$B$41</definedName>
    <definedName name="QB_ROW_14311" localSheetId="2" hidden="1">'BS Oct'!$B$41</definedName>
    <definedName name="QB_ROW_14311" localSheetId="1" hidden="1">'BS Sep'!$B$29</definedName>
    <definedName name="QB_ROW_148240" localSheetId="5" hidden="1">'P&amp;L 2023 YTD'!$E$12</definedName>
    <definedName name="QB_ROW_156240" localSheetId="0" hidden="1">'BS Aug'!$E$14</definedName>
    <definedName name="QB_ROW_156240" localSheetId="3" hidden="1">'BS Nov'!$E$22</definedName>
    <definedName name="QB_ROW_156240" localSheetId="2" hidden="1">'BS Oct'!$E$22</definedName>
    <definedName name="QB_ROW_158230" localSheetId="0" hidden="1">'BS Aug'!$D$10</definedName>
    <definedName name="QB_ROW_158230" localSheetId="4" hidden="1">'BS Dec'!$D$12</definedName>
    <definedName name="QB_ROW_158230" localSheetId="3" hidden="1">'BS Nov'!$D$12</definedName>
    <definedName name="QB_ROW_158230" localSheetId="2" hidden="1">'BS Oct'!$D$12</definedName>
    <definedName name="QB_ROW_158230" localSheetId="1" hidden="1">'BS Sep'!$D$11</definedName>
    <definedName name="QB_ROW_159230" localSheetId="0" hidden="1">'BS Aug'!$D$8</definedName>
    <definedName name="QB_ROW_159230" localSheetId="4" hidden="1">'BS Dec'!$D$10</definedName>
    <definedName name="QB_ROW_159230" localSheetId="3" hidden="1">'BS Nov'!$D$10</definedName>
    <definedName name="QB_ROW_159230" localSheetId="2" hidden="1">'BS Oct'!$D$10</definedName>
    <definedName name="QB_ROW_159230" localSheetId="1" hidden="1">'BS Sep'!$D$9</definedName>
    <definedName name="QB_ROW_160230" localSheetId="0" hidden="1">'BS Aug'!$D$9</definedName>
    <definedName name="QB_ROW_160230" localSheetId="4" hidden="1">'BS Dec'!$D$11</definedName>
    <definedName name="QB_ROW_160230" localSheetId="3" hidden="1">'BS Nov'!$D$11</definedName>
    <definedName name="QB_ROW_160230" localSheetId="2" hidden="1">'BS Oct'!$D$11</definedName>
    <definedName name="QB_ROW_160230" localSheetId="1" hidden="1">'BS Sep'!$D$10</definedName>
    <definedName name="QB_ROW_161240" localSheetId="5" hidden="1">'P&amp;L 2023 YTD'!$E$10</definedName>
    <definedName name="QB_ROW_162230" localSheetId="4" hidden="1">'BS Dec'!$D$9</definedName>
    <definedName name="QB_ROW_162230" localSheetId="3" hidden="1">'BS Nov'!$D$9</definedName>
    <definedName name="QB_ROW_162230" localSheetId="2" hidden="1">'BS Oct'!$D$9</definedName>
    <definedName name="QB_ROW_162230" localSheetId="1" hidden="1">'BS Sep'!$D$8</definedName>
    <definedName name="QB_ROW_165230" localSheetId="4" hidden="1">'BS Dec'!$D$8</definedName>
    <definedName name="QB_ROW_165230" localSheetId="3" hidden="1">'BS Nov'!$D$8</definedName>
    <definedName name="QB_ROW_165230" localSheetId="2" hidden="1">'BS Oct'!$D$8</definedName>
    <definedName name="QB_ROW_166240" localSheetId="5" hidden="1">'P&amp;L 2023 YTD'!$E$9</definedName>
    <definedName name="QB_ROW_167240" localSheetId="4" hidden="1">'BS Dec'!$E$16</definedName>
    <definedName name="QB_ROW_167240" localSheetId="3" hidden="1">'BS Nov'!$E$16</definedName>
    <definedName name="QB_ROW_167240" localSheetId="2" hidden="1">'BS Oct'!$E$16</definedName>
    <definedName name="QB_ROW_168230" localSheetId="5" hidden="1">'P&amp;L 2023 YTD'!$D$22</definedName>
    <definedName name="QB_ROW_169230" localSheetId="5" hidden="1">'P&amp;L 2023 YTD'!$D$19</definedName>
    <definedName name="QB_ROW_170230" localSheetId="5" hidden="1">'P&amp;L 2023 YTD'!$D$7</definedName>
    <definedName name="QB_ROW_17221" localSheetId="0" hidden="1">'BS Aug'!$C$32</definedName>
    <definedName name="QB_ROW_17221" localSheetId="4" hidden="1">'BS Dec'!$C$37</definedName>
    <definedName name="QB_ROW_17221" localSheetId="3" hidden="1">'BS Nov'!$C$40</definedName>
    <definedName name="QB_ROW_17221" localSheetId="2" hidden="1">'BS Oct'!$C$40</definedName>
    <definedName name="QB_ROW_17221" localSheetId="1" hidden="1">'BS Sep'!$C$28</definedName>
    <definedName name="QB_ROW_18301" localSheetId="5" hidden="1">'P&amp;L 2023 YTD'!$A$25</definedName>
    <definedName name="QB_ROW_19011" localSheetId="5" hidden="1">'P&amp;L 2023 YTD'!$B$5</definedName>
    <definedName name="QB_ROW_19311" localSheetId="5" hidden="1">'P&amp;L 2023 YTD'!$B$24</definedName>
    <definedName name="QB_ROW_20021" localSheetId="5" hidden="1">'P&amp;L 2023 YTD'!$C$6</definedName>
    <definedName name="QB_ROW_2021" localSheetId="0" hidden="1">'BS Aug'!$C$7</definedName>
    <definedName name="QB_ROW_2021" localSheetId="4" hidden="1">'BS Dec'!$C$7</definedName>
    <definedName name="QB_ROW_2021" localSheetId="3" hidden="1">'BS Nov'!$C$7</definedName>
    <definedName name="QB_ROW_2021" localSheetId="2" hidden="1">'BS Oct'!$C$7</definedName>
    <definedName name="QB_ROW_2021" localSheetId="1" hidden="1">'BS Sep'!$C$7</definedName>
    <definedName name="QB_ROW_20321" localSheetId="5" hidden="1">'P&amp;L 2023 YTD'!$C$15</definedName>
    <definedName name="QB_ROW_21021" localSheetId="5" hidden="1">'P&amp;L 2023 YTD'!$C$16</definedName>
    <definedName name="QB_ROW_21321" localSheetId="5" hidden="1">'P&amp;L 2023 YTD'!$C$23</definedName>
    <definedName name="QB_ROW_2321" localSheetId="0" hidden="1">'BS Aug'!$C$11</definedName>
    <definedName name="QB_ROW_2321" localSheetId="4" hidden="1">'BS Dec'!$C$13</definedName>
    <definedName name="QB_ROW_2321" localSheetId="3" hidden="1">'BS Nov'!$C$13</definedName>
    <definedName name="QB_ROW_2321" localSheetId="2" hidden="1">'BS Oct'!$C$13</definedName>
    <definedName name="QB_ROW_2321" localSheetId="1" hidden="1">'BS Sep'!$C$12</definedName>
    <definedName name="QB_ROW_24230" localSheetId="5" hidden="1">'P&amp;L 2023 YTD'!$D$14</definedName>
    <definedName name="QB_ROW_26030" localSheetId="5" hidden="1">'P&amp;L 2023 YTD'!$D$8</definedName>
    <definedName name="QB_ROW_26330" localSheetId="5" hidden="1">'P&amp;L 2023 YTD'!$D$13</definedName>
    <definedName name="QB_ROW_27230" localSheetId="5" hidden="1">'P&amp;L 2023 YTD'!$D$17</definedName>
    <definedName name="QB_ROW_301" localSheetId="0" hidden="1">'BS Aug'!$A$23</definedName>
    <definedName name="QB_ROW_301" localSheetId="4" hidden="1">'BS Dec'!$A$28</definedName>
    <definedName name="QB_ROW_301" localSheetId="3" hidden="1">'BS Nov'!$A$31</definedName>
    <definedName name="QB_ROW_301" localSheetId="2" hidden="1">'BS Oct'!$A$31</definedName>
    <definedName name="QB_ROW_301" localSheetId="1" hidden="1">'BS Sep'!$A$19</definedName>
    <definedName name="QB_ROW_31230" localSheetId="5" hidden="1">'P&amp;L 2023 YTD'!$D$20</definedName>
    <definedName name="QB_ROW_32230" localSheetId="5" hidden="1">'P&amp;L 2023 YTD'!$D$21</definedName>
    <definedName name="QB_ROW_4021" localSheetId="0" hidden="1">'BS Aug'!$C$12</definedName>
    <definedName name="QB_ROW_4021" localSheetId="4" hidden="1">'BS Dec'!$C$14</definedName>
    <definedName name="QB_ROW_4021" localSheetId="3" hidden="1">'BS Nov'!$C$14</definedName>
    <definedName name="QB_ROW_4021" localSheetId="2" hidden="1">'BS Oct'!$C$14</definedName>
    <definedName name="QB_ROW_4321" localSheetId="0" hidden="1">'BS Aug'!$C$16</definedName>
    <definedName name="QB_ROW_4321" localSheetId="4" hidden="1">'BS Dec'!$C$21</definedName>
    <definedName name="QB_ROW_4321" localSheetId="3" hidden="1">'BS Nov'!$C$24</definedName>
    <definedName name="QB_ROW_4321" localSheetId="2" hidden="1">'BS Oct'!$C$24</definedName>
    <definedName name="QB_ROW_54020" localSheetId="0" hidden="1">'BS Aug'!$C$26</definedName>
    <definedName name="QB_ROW_54020" localSheetId="4" hidden="1">'BS Dec'!$C$31</definedName>
    <definedName name="QB_ROW_54020" localSheetId="3" hidden="1">'BS Nov'!$C$34</definedName>
    <definedName name="QB_ROW_54020" localSheetId="2" hidden="1">'BS Oct'!$C$34</definedName>
    <definedName name="QB_ROW_54020" localSheetId="1" hidden="1">'BS Sep'!$C$22</definedName>
    <definedName name="QB_ROW_54320" localSheetId="0" hidden="1">'BS Aug'!$C$28</definedName>
    <definedName name="QB_ROW_54320" localSheetId="4" hidden="1">'BS Dec'!$C$33</definedName>
    <definedName name="QB_ROW_54320" localSheetId="3" hidden="1">'BS Nov'!$C$36</definedName>
    <definedName name="QB_ROW_54320" localSheetId="2" hidden="1">'BS Oct'!$C$36</definedName>
    <definedName name="QB_ROW_54320" localSheetId="1" hidden="1">'BS Sep'!$C$24</definedName>
    <definedName name="QB_ROW_55020" localSheetId="0" hidden="1">'BS Aug'!$C$29</definedName>
    <definedName name="QB_ROW_55020" localSheetId="4" hidden="1">'BS Dec'!$C$34</definedName>
    <definedName name="QB_ROW_55020" localSheetId="3" hidden="1">'BS Nov'!$C$37</definedName>
    <definedName name="QB_ROW_55020" localSheetId="2" hidden="1">'BS Oct'!$C$37</definedName>
    <definedName name="QB_ROW_55020" localSheetId="1" hidden="1">'BS Sep'!$C$25</definedName>
    <definedName name="QB_ROW_55320" localSheetId="0" hidden="1">'BS Aug'!$C$31</definedName>
    <definedName name="QB_ROW_55320" localSheetId="4" hidden="1">'BS Dec'!$C$36</definedName>
    <definedName name="QB_ROW_55320" localSheetId="3" hidden="1">'BS Nov'!$C$39</definedName>
    <definedName name="QB_ROW_55320" localSheetId="2" hidden="1">'BS Oct'!$C$39</definedName>
    <definedName name="QB_ROW_55320" localSheetId="1" hidden="1">'BS Sep'!$C$27</definedName>
    <definedName name="QB_ROW_59230" localSheetId="0" hidden="1">'BS Aug'!$D$30</definedName>
    <definedName name="QB_ROW_59230" localSheetId="4" hidden="1">'BS Dec'!$D$35</definedName>
    <definedName name="QB_ROW_59230" localSheetId="3" hidden="1">'BS Nov'!$D$38</definedName>
    <definedName name="QB_ROW_59230" localSheetId="2" hidden="1">'BS Oct'!$D$38</definedName>
    <definedName name="QB_ROW_59230" localSheetId="1" hidden="1">'BS Sep'!$D$26</definedName>
    <definedName name="QB_ROW_6011" localSheetId="0" hidden="1">'BS Aug'!$B$18</definedName>
    <definedName name="QB_ROW_6011" localSheetId="4" hidden="1">'BS Dec'!$B$23</definedName>
    <definedName name="QB_ROW_6011" localSheetId="3" hidden="1">'BS Nov'!$B$26</definedName>
    <definedName name="QB_ROW_6011" localSheetId="2" hidden="1">'BS Oct'!$B$26</definedName>
    <definedName name="QB_ROW_6011" localSheetId="1" hidden="1">'BS Sep'!$B$14</definedName>
    <definedName name="QB_ROW_61230" localSheetId="0" hidden="1">'BS Aug'!$D$27</definedName>
    <definedName name="QB_ROW_61230" localSheetId="4" hidden="1">'BS Dec'!$D$32</definedName>
    <definedName name="QB_ROW_61230" localSheetId="3" hidden="1">'BS Nov'!$D$35</definedName>
    <definedName name="QB_ROW_61230" localSheetId="2" hidden="1">'BS Oct'!$D$35</definedName>
    <definedName name="QB_ROW_61230" localSheetId="1" hidden="1">'BS Sep'!$D$23</definedName>
    <definedName name="QB_ROW_6311" localSheetId="0" hidden="1">'BS Aug'!$B$22</definedName>
    <definedName name="QB_ROW_6311" localSheetId="4" hidden="1">'BS Dec'!$B$27</definedName>
    <definedName name="QB_ROW_6311" localSheetId="3" hidden="1">'BS Nov'!$B$30</definedName>
    <definedName name="QB_ROW_6311" localSheetId="2" hidden="1">'BS Oct'!$B$30</definedName>
    <definedName name="QB_ROW_6311" localSheetId="1" hidden="1">'BS Sep'!$B$18</definedName>
    <definedName name="QB_ROW_7001" localSheetId="0" hidden="1">'BS Aug'!$A$24</definedName>
    <definedName name="QB_ROW_7001" localSheetId="4" hidden="1">'BS Dec'!$A$29</definedName>
    <definedName name="QB_ROW_7001" localSheetId="3" hidden="1">'BS Nov'!$A$32</definedName>
    <definedName name="QB_ROW_7001" localSheetId="2" hidden="1">'BS Oct'!$A$32</definedName>
    <definedName name="QB_ROW_7001" localSheetId="1" hidden="1">'BS Sep'!$A$20</definedName>
    <definedName name="QB_ROW_7301" localSheetId="0" hidden="1">'BS Aug'!$A$34</definedName>
    <definedName name="QB_ROW_7301" localSheetId="4" hidden="1">'BS Dec'!$A$39</definedName>
    <definedName name="QB_ROW_7301" localSheetId="3" hidden="1">'BS Nov'!$A$42</definedName>
    <definedName name="QB_ROW_7301" localSheetId="2" hidden="1">'BS Oct'!$A$42</definedName>
    <definedName name="QB_ROW_7301" localSheetId="1" hidden="1">'BS Sep'!$A$30</definedName>
    <definedName name="QB_ROW_8220" localSheetId="0" hidden="1">'BS Aug'!$C$21</definedName>
    <definedName name="QB_ROW_8220" localSheetId="4" hidden="1">'BS Dec'!$C$26</definedName>
    <definedName name="QB_ROW_8220" localSheetId="3" hidden="1">'BS Nov'!$C$29</definedName>
    <definedName name="QB_ROW_8220" localSheetId="2" hidden="1">'BS Oct'!$C$29</definedName>
    <definedName name="QB_ROW_8220" localSheetId="1" hidden="1">'BS Sep'!$C$17</definedName>
    <definedName name="QB_ROW_84030" localSheetId="0" hidden="1">'BS Aug'!$D$13</definedName>
    <definedName name="QB_ROW_84030" localSheetId="3" hidden="1">'BS Nov'!$D$21</definedName>
    <definedName name="QB_ROW_84030" localSheetId="2" hidden="1">'BS Oct'!$D$21</definedName>
    <definedName name="QB_ROW_84330" localSheetId="0" hidden="1">'BS Aug'!$D$15</definedName>
    <definedName name="QB_ROW_84330" localSheetId="3" hidden="1">'BS Nov'!$D$23</definedName>
    <definedName name="QB_ROW_84330" localSheetId="2" hidden="1">'BS Oct'!$D$23</definedName>
    <definedName name="QB_ROW_92030" localSheetId="4" hidden="1">'BS Dec'!$D$18</definedName>
    <definedName name="QB_ROW_92030" localSheetId="3" hidden="1">'BS Nov'!$D$18</definedName>
    <definedName name="QB_ROW_92030" localSheetId="2" hidden="1">'BS Oct'!$D$18</definedName>
    <definedName name="QB_ROW_92330" localSheetId="4" hidden="1">'BS Dec'!$D$20</definedName>
    <definedName name="QB_ROW_92330" localSheetId="3" hidden="1">'BS Nov'!$D$20</definedName>
    <definedName name="QB_ROW_92330" localSheetId="2" hidden="1">'BS Oct'!$D$20</definedName>
    <definedName name="QB_ROW_93240" localSheetId="4" hidden="1">'BS Dec'!$E$19</definedName>
    <definedName name="QB_ROW_93240" localSheetId="3" hidden="1">'BS Nov'!$E$19</definedName>
    <definedName name="QB_ROW_93240" localSheetId="2" hidden="1">'BS Oct'!$E$19</definedName>
    <definedName name="QB_ROW_98240" localSheetId="5" hidden="1">'P&amp;L 2023 YTD'!$E$11</definedName>
    <definedName name="QB_SUBTITLE_3" localSheetId="0" hidden="1">'BS Aug'!$A$3</definedName>
    <definedName name="QB_SUBTITLE_3" localSheetId="4" hidden="1">'BS Dec'!$A$3</definedName>
    <definedName name="QB_SUBTITLE_3" localSheetId="3" hidden="1">'BS Nov'!$A$3</definedName>
    <definedName name="QB_SUBTITLE_3" localSheetId="2" hidden="1">'BS Oct'!$A$3</definedName>
    <definedName name="QB_SUBTITLE_3" localSheetId="1" hidden="1">'BS Sep'!$A$3</definedName>
    <definedName name="QB_SUBTITLE_3" localSheetId="5" hidden="1">'P&amp;L 2023 YTD'!$A$3</definedName>
    <definedName name="QB_TITLE_2" localSheetId="0" hidden="1">'BS Aug'!$A$2</definedName>
    <definedName name="QB_TITLE_2" localSheetId="4" hidden="1">'BS Dec'!$A$2</definedName>
    <definedName name="QB_TITLE_2" localSheetId="3" hidden="1">'BS Nov'!$A$2</definedName>
    <definedName name="QB_TITLE_2" localSheetId="2" hidden="1">'BS Oct'!$A$2</definedName>
    <definedName name="QB_TITLE_2" localSheetId="1" hidden="1">'BS Sep'!$A$2</definedName>
    <definedName name="QB_TITLE_2" localSheetId="5" hidden="1">'P&amp;L 2023 YTD'!$A$2</definedName>
    <definedName name="QBCANSUPPORTUPDATE" localSheetId="0">TRUE</definedName>
    <definedName name="QBCANSUPPORTUPDATE" localSheetId="4">TRUE</definedName>
    <definedName name="QBCANSUPPORTUPDATE" localSheetId="3">TRUE</definedName>
    <definedName name="QBCANSUPPORTUPDATE" localSheetId="2">TRUE</definedName>
    <definedName name="QBCANSUPPORTUPDATE" localSheetId="1">TRUE</definedName>
    <definedName name="QBCANSUPPORTUPDATE" localSheetId="5">TRUE</definedName>
    <definedName name="QBCOMPANYFILENAME" localSheetId="0">"M:\Potts, Tyler\Permanent Client Info\QB\TNT Trading Partners.QBW"</definedName>
    <definedName name="QBCOMPANYFILENAME" localSheetId="4">"M:\Potts, Tyler\Permanent Client Info\QB\TNT Trading Partners.QBW"</definedName>
    <definedName name="QBCOMPANYFILENAME" localSheetId="3">"M:\Potts, Tyler\Permanent Client Info\QB\TNT Trading Partners.QBW"</definedName>
    <definedName name="QBCOMPANYFILENAME" localSheetId="2">"M:\Potts, Tyler\Permanent Client Info\QB\TNT Trading Partners.QBW"</definedName>
    <definedName name="QBCOMPANYFILENAME" localSheetId="1">"M:\Potts, Tyler\Permanent Client Info\QB\TNT Trading Partners.QBW"</definedName>
    <definedName name="QBCOMPANYFILENAME" localSheetId="5">"M:\Potts, Tyler\Permanent Client Info\QB\TNT Trading Partners.QBW"</definedName>
    <definedName name="QBENDDATE" localSheetId="0">20230831</definedName>
    <definedName name="QBENDDATE" localSheetId="4">20231231</definedName>
    <definedName name="QBENDDATE" localSheetId="3">20231130</definedName>
    <definedName name="QBENDDATE" localSheetId="2">20231031</definedName>
    <definedName name="QBENDDATE" localSheetId="1">20230930</definedName>
    <definedName name="QBENDDATE" localSheetId="5">20231231</definedName>
    <definedName name="QBHEADERSONSCREEN" localSheetId="0">TRUE</definedName>
    <definedName name="QBHEADERSONSCREEN" localSheetId="4">TRUE</definedName>
    <definedName name="QBHEADERSONSCREEN" localSheetId="3">TRUE</definedName>
    <definedName name="QBHEADERSONSCREEN" localSheetId="2">TRUE</definedName>
    <definedName name="QBHEADERSONSCREEN" localSheetId="1">TRUE</definedName>
    <definedName name="QBHEADERSONSCREEN" localSheetId="5">TRUE</definedName>
    <definedName name="QBMETADATASIZE" localSheetId="0">5892</definedName>
    <definedName name="QBMETADATASIZE" localSheetId="4">5892</definedName>
    <definedName name="QBMETADATASIZE" localSheetId="3">5892</definedName>
    <definedName name="QBMETADATASIZE" localSheetId="2">5892</definedName>
    <definedName name="QBMETADATASIZE" localSheetId="1">5892</definedName>
    <definedName name="QBMETADATASIZE" localSheetId="5">5892</definedName>
    <definedName name="QBPRESERVECOLOR" localSheetId="0">TRUE</definedName>
    <definedName name="QBPRESERVECOLOR" localSheetId="4">TRUE</definedName>
    <definedName name="QBPRESERVECOLOR" localSheetId="3">TRUE</definedName>
    <definedName name="QBPRESERVECOLOR" localSheetId="2">TRUE</definedName>
    <definedName name="QBPRESERVECOLOR" localSheetId="1">TRUE</definedName>
    <definedName name="QBPRESERVECOLOR" localSheetId="5">TRUE</definedName>
    <definedName name="QBPRESERVEFONT" localSheetId="0">TRUE</definedName>
    <definedName name="QBPRESERVEFONT" localSheetId="4">TRUE</definedName>
    <definedName name="QBPRESERVEFONT" localSheetId="3">TRUE</definedName>
    <definedName name="QBPRESERVEFONT" localSheetId="2">TRUE</definedName>
    <definedName name="QBPRESERVEFONT" localSheetId="1">TRUE</definedName>
    <definedName name="QBPRESERVEFONT" localSheetId="5">TRUE</definedName>
    <definedName name="QBPRESERVEROWHEIGHT" localSheetId="0">TRUE</definedName>
    <definedName name="QBPRESERVEROWHEIGHT" localSheetId="4">TRUE</definedName>
    <definedName name="QBPRESERVEROWHEIGHT" localSheetId="3">TRUE</definedName>
    <definedName name="QBPRESERVEROWHEIGHT" localSheetId="2">TRUE</definedName>
    <definedName name="QBPRESERVEROWHEIGHT" localSheetId="1">TRUE</definedName>
    <definedName name="QBPRESERVEROWHEIGHT" localSheetId="5">TRUE</definedName>
    <definedName name="QBPRESERVESPACE" localSheetId="0">TRUE</definedName>
    <definedName name="QBPRESERVESPACE" localSheetId="4">TRUE</definedName>
    <definedName name="QBPRESERVESPACE" localSheetId="3">TRUE</definedName>
    <definedName name="QBPRESERVESPACE" localSheetId="2">TRUE</definedName>
    <definedName name="QBPRESERVESPACE" localSheetId="1">TRUE</definedName>
    <definedName name="QBPRESERVESPACE" localSheetId="5">TRUE</definedName>
    <definedName name="QBREPORTCOLAXIS" localSheetId="0">0</definedName>
    <definedName name="QBREPORTCOLAXIS" localSheetId="4">0</definedName>
    <definedName name="QBREPORTCOLAXIS" localSheetId="3">0</definedName>
    <definedName name="QBREPORTCOLAXIS" localSheetId="2">0</definedName>
    <definedName name="QBREPORTCOLAXIS" localSheetId="1">0</definedName>
    <definedName name="QBREPORTCOLAXIS" localSheetId="5">6</definedName>
    <definedName name="QBREPORTCOMPANYID" localSheetId="0">"378ada45ec1147f48c9b5ea3ab52714a"</definedName>
    <definedName name="QBREPORTCOMPANYID" localSheetId="4">"378ada45ec1147f48c9b5ea3ab52714a"</definedName>
    <definedName name="QBREPORTCOMPANYID" localSheetId="3">"378ada45ec1147f48c9b5ea3ab52714a"</definedName>
    <definedName name="QBREPORTCOMPANYID" localSheetId="2">"378ada45ec1147f48c9b5ea3ab52714a"</definedName>
    <definedName name="QBREPORTCOMPANYID" localSheetId="1">"378ada45ec1147f48c9b5ea3ab52714a"</definedName>
    <definedName name="QBREPORTCOMPANYID" localSheetId="5">"378ada45ec1147f48c9b5ea3ab52714a"</definedName>
    <definedName name="QBREPORTCOMPARECOL_ANNUALBUDGET" localSheetId="0">FALSE</definedName>
    <definedName name="QBREPORTCOMPARECOL_ANNUALBUDGET" localSheetId="4">FALSE</definedName>
    <definedName name="QBREPORTCOMPARECOL_ANNUALBUDGET" localSheetId="3">FALSE</definedName>
    <definedName name="QBREPORTCOMPARECOL_ANNUALBUDGET" localSheetId="2">FALSE</definedName>
    <definedName name="QBREPORTCOMPARECOL_ANNUALBUDGET" localSheetId="1">FALSE</definedName>
    <definedName name="QBREPORTCOMPARECOL_ANNUALBUDGET" localSheetId="5">FALSE</definedName>
    <definedName name="QBREPORTCOMPARECOL_AVGCOGS" localSheetId="0">FALSE</definedName>
    <definedName name="QBREPORTCOMPARECOL_AVGCOGS" localSheetId="4">FALSE</definedName>
    <definedName name="QBREPORTCOMPARECOL_AVGCOGS" localSheetId="3">FALSE</definedName>
    <definedName name="QBREPORTCOMPARECOL_AVGCOGS" localSheetId="2">FALSE</definedName>
    <definedName name="QBREPORTCOMPARECOL_AVGCOGS" localSheetId="1">FALSE</definedName>
    <definedName name="QBREPORTCOMPARECOL_AVGCOGS" localSheetId="5">FALSE</definedName>
    <definedName name="QBREPORTCOMPARECOL_AVGPRICE" localSheetId="0">FALSE</definedName>
    <definedName name="QBREPORTCOMPARECOL_AVGPRICE" localSheetId="4">FALSE</definedName>
    <definedName name="QBREPORTCOMPARECOL_AVGPRICE" localSheetId="3">FALSE</definedName>
    <definedName name="QBREPORTCOMPARECOL_AVGPRICE" localSheetId="2">FALSE</definedName>
    <definedName name="QBREPORTCOMPARECOL_AVGPRICE" localSheetId="1">FALSE</definedName>
    <definedName name="QBREPORTCOMPARECOL_AVGPRICE" localSheetId="5">FALSE</definedName>
    <definedName name="QBREPORTCOMPARECOL_BUDDIFF" localSheetId="0">FALSE</definedName>
    <definedName name="QBREPORTCOMPARECOL_BUDDIFF" localSheetId="4">FALSE</definedName>
    <definedName name="QBREPORTCOMPARECOL_BUDDIFF" localSheetId="3">FALSE</definedName>
    <definedName name="QBREPORTCOMPARECOL_BUDDIFF" localSheetId="2">FALSE</definedName>
    <definedName name="QBREPORTCOMPARECOL_BUDDIFF" localSheetId="1">FALSE</definedName>
    <definedName name="QBREPORTCOMPARECOL_BUDDIFF" localSheetId="5">FALSE</definedName>
    <definedName name="QBREPORTCOMPARECOL_BUDGET" localSheetId="0">FALSE</definedName>
    <definedName name="QBREPORTCOMPARECOL_BUDGET" localSheetId="4">FALSE</definedName>
    <definedName name="QBREPORTCOMPARECOL_BUDGET" localSheetId="3">FALSE</definedName>
    <definedName name="QBREPORTCOMPARECOL_BUDGET" localSheetId="2">FALSE</definedName>
    <definedName name="QBREPORTCOMPARECOL_BUDGET" localSheetId="1">FALSE</definedName>
    <definedName name="QBREPORTCOMPARECOL_BUDGET" localSheetId="5">FALSE</definedName>
    <definedName name="QBREPORTCOMPARECOL_BUDPCT" localSheetId="0">FALSE</definedName>
    <definedName name="QBREPORTCOMPARECOL_BUDPCT" localSheetId="4">FALSE</definedName>
    <definedName name="QBREPORTCOMPARECOL_BUDPCT" localSheetId="3">FALSE</definedName>
    <definedName name="QBREPORTCOMPARECOL_BUDPCT" localSheetId="2">FALSE</definedName>
    <definedName name="QBREPORTCOMPARECOL_BUDPCT" localSheetId="1">FALSE</definedName>
    <definedName name="QBREPORTCOMPARECOL_BUDPCT" localSheetId="5">FALSE</definedName>
    <definedName name="QBREPORTCOMPARECOL_COGS" localSheetId="0">FALSE</definedName>
    <definedName name="QBREPORTCOMPARECOL_COGS" localSheetId="4">FALSE</definedName>
    <definedName name="QBREPORTCOMPARECOL_COGS" localSheetId="3">FALSE</definedName>
    <definedName name="QBREPORTCOMPARECOL_COGS" localSheetId="2">FALSE</definedName>
    <definedName name="QBREPORTCOMPARECOL_COGS" localSheetId="1">FALSE</definedName>
    <definedName name="QBREPORTCOMPARECOL_COGS" localSheetId="5">FALSE</definedName>
    <definedName name="QBREPORTCOMPARECOL_EXCLUDEAMOUNT" localSheetId="0">FALSE</definedName>
    <definedName name="QBREPORTCOMPARECOL_EXCLUDEAMOUNT" localSheetId="4">FALSE</definedName>
    <definedName name="QBREPORTCOMPARECOL_EXCLUDEAMOUNT" localSheetId="3">FALSE</definedName>
    <definedName name="QBREPORTCOMPARECOL_EXCLUDEAMOUNT" localSheetId="2">FALSE</definedName>
    <definedName name="QBREPORTCOMPARECOL_EXCLUDEAMOUNT" localSheetId="1">FALSE</definedName>
    <definedName name="QBREPORTCOMPARECOL_EXCLUDEAMOUNT" localSheetId="5">FALSE</definedName>
    <definedName name="QBREPORTCOMPARECOL_EXCLUDECURPERIOD" localSheetId="0">FALSE</definedName>
    <definedName name="QBREPORTCOMPARECOL_EXCLUDECURPERIOD" localSheetId="4">FALSE</definedName>
    <definedName name="QBREPORTCOMPARECOL_EXCLUDECURPERIOD" localSheetId="3">FALSE</definedName>
    <definedName name="QBREPORTCOMPARECOL_EXCLUDECURPERIOD" localSheetId="2">FALSE</definedName>
    <definedName name="QBREPORTCOMPARECOL_EXCLUDECURPERIOD" localSheetId="1">FALSE</definedName>
    <definedName name="QBREPORTCOMPARECOL_EXCLUDECURPERIOD" localSheetId="5">FALSE</definedName>
    <definedName name="QBREPORTCOMPARECOL_FORECAST" localSheetId="0">FALSE</definedName>
    <definedName name="QBREPORTCOMPARECOL_FORECAST" localSheetId="4">FALSE</definedName>
    <definedName name="QBREPORTCOMPARECOL_FORECAST" localSheetId="3">FALSE</definedName>
    <definedName name="QBREPORTCOMPARECOL_FORECAST" localSheetId="2">FALSE</definedName>
    <definedName name="QBREPORTCOMPARECOL_FORECAST" localSheetId="1">FALSE</definedName>
    <definedName name="QBREPORTCOMPARECOL_FORECAST" localSheetId="5">FALSE</definedName>
    <definedName name="QBREPORTCOMPARECOL_GROSSMARGIN" localSheetId="0">FALSE</definedName>
    <definedName name="QBREPORTCOMPARECOL_GROSSMARGIN" localSheetId="4">FALSE</definedName>
    <definedName name="QBREPORTCOMPARECOL_GROSSMARGIN" localSheetId="3">FALSE</definedName>
    <definedName name="QBREPORTCOMPARECOL_GROSSMARGIN" localSheetId="2">FALSE</definedName>
    <definedName name="QBREPORTCOMPARECOL_GROSSMARGIN" localSheetId="1">FALSE</definedName>
    <definedName name="QBREPORTCOMPARECOL_GROSSMARGIN" localSheetId="5">FALSE</definedName>
    <definedName name="QBREPORTCOMPARECOL_GROSSMARGINPCT" localSheetId="0">FALSE</definedName>
    <definedName name="QBREPORTCOMPARECOL_GROSSMARGINPCT" localSheetId="4">FALSE</definedName>
    <definedName name="QBREPORTCOMPARECOL_GROSSMARGINPCT" localSheetId="3">FALSE</definedName>
    <definedName name="QBREPORTCOMPARECOL_GROSSMARGINPCT" localSheetId="2">FALSE</definedName>
    <definedName name="QBREPORTCOMPARECOL_GROSSMARGINPCT" localSheetId="1">FALSE</definedName>
    <definedName name="QBREPORTCOMPARECOL_GROSSMARGINPCT" localSheetId="5">FALSE</definedName>
    <definedName name="QBREPORTCOMPARECOL_HOURS" localSheetId="0">FALSE</definedName>
    <definedName name="QBREPORTCOMPARECOL_HOURS" localSheetId="4">FALSE</definedName>
    <definedName name="QBREPORTCOMPARECOL_HOURS" localSheetId="3">FALSE</definedName>
    <definedName name="QBREPORTCOMPARECOL_HOURS" localSheetId="2">FALSE</definedName>
    <definedName name="QBREPORTCOMPARECOL_HOURS" localSheetId="1">FALSE</definedName>
    <definedName name="QBREPORTCOMPARECOL_HOURS" localSheetId="5">FALSE</definedName>
    <definedName name="QBREPORTCOMPARECOL_PCTCOL" localSheetId="0">FALSE</definedName>
    <definedName name="QBREPORTCOMPARECOL_PCTCOL" localSheetId="4">FALSE</definedName>
    <definedName name="QBREPORTCOMPARECOL_PCTCOL" localSheetId="3">FALSE</definedName>
    <definedName name="QBREPORTCOMPARECOL_PCTCOL" localSheetId="2">FALSE</definedName>
    <definedName name="QBREPORTCOMPARECOL_PCTCOL" localSheetId="1">FALSE</definedName>
    <definedName name="QBREPORTCOMPARECOL_PCTCOL" localSheetId="5">FALSE</definedName>
    <definedName name="QBREPORTCOMPARECOL_PCTEXPENSE" localSheetId="0">FALSE</definedName>
    <definedName name="QBREPORTCOMPARECOL_PCTEXPENSE" localSheetId="4">FALSE</definedName>
    <definedName name="QBREPORTCOMPARECOL_PCTEXPENSE" localSheetId="3">FALSE</definedName>
    <definedName name="QBREPORTCOMPARECOL_PCTEXPENSE" localSheetId="2">FALSE</definedName>
    <definedName name="QBREPORTCOMPARECOL_PCTEXPENSE" localSheetId="1">FALSE</definedName>
    <definedName name="QBREPORTCOMPARECOL_PCTEXPENSE" localSheetId="5">FALSE</definedName>
    <definedName name="QBREPORTCOMPARECOL_PCTINCOME" localSheetId="0">FALSE</definedName>
    <definedName name="QBREPORTCOMPARECOL_PCTINCOME" localSheetId="4">FALSE</definedName>
    <definedName name="QBREPORTCOMPARECOL_PCTINCOME" localSheetId="3">FALSE</definedName>
    <definedName name="QBREPORTCOMPARECOL_PCTINCOME" localSheetId="2">FALSE</definedName>
    <definedName name="QBREPORTCOMPARECOL_PCTINCOME" localSheetId="1">FALSE</definedName>
    <definedName name="QBREPORTCOMPARECOL_PCTINCOME" localSheetId="5">FALSE</definedName>
    <definedName name="QBREPORTCOMPARECOL_PCTOFSALES" localSheetId="0">FALSE</definedName>
    <definedName name="QBREPORTCOMPARECOL_PCTOFSALES" localSheetId="4">FALSE</definedName>
    <definedName name="QBREPORTCOMPARECOL_PCTOFSALES" localSheetId="3">FALSE</definedName>
    <definedName name="QBREPORTCOMPARECOL_PCTOFSALES" localSheetId="2">FALSE</definedName>
    <definedName name="QBREPORTCOMPARECOL_PCTOFSALES" localSheetId="1">FALSE</definedName>
    <definedName name="QBREPORTCOMPARECOL_PCTOFSALES" localSheetId="5">FALSE</definedName>
    <definedName name="QBREPORTCOMPARECOL_PCTROW" localSheetId="0">FALSE</definedName>
    <definedName name="QBREPORTCOMPARECOL_PCTROW" localSheetId="4">FALSE</definedName>
    <definedName name="QBREPORTCOMPARECOL_PCTROW" localSheetId="3">FALSE</definedName>
    <definedName name="QBREPORTCOMPARECOL_PCTROW" localSheetId="2">FALSE</definedName>
    <definedName name="QBREPORTCOMPARECOL_PCTROW" localSheetId="1">FALSE</definedName>
    <definedName name="QBREPORTCOMPARECOL_PCTROW" localSheetId="5">FALSE</definedName>
    <definedName name="QBREPORTCOMPARECOL_PPDIFF" localSheetId="0">FALSE</definedName>
    <definedName name="QBREPORTCOMPARECOL_PPDIFF" localSheetId="4">FALSE</definedName>
    <definedName name="QBREPORTCOMPARECOL_PPDIFF" localSheetId="3">FALSE</definedName>
    <definedName name="QBREPORTCOMPARECOL_PPDIFF" localSheetId="2">FALSE</definedName>
    <definedName name="QBREPORTCOMPARECOL_PPDIFF" localSheetId="1">FALSE</definedName>
    <definedName name="QBREPORTCOMPARECOL_PPDIFF" localSheetId="5">FALSE</definedName>
    <definedName name="QBREPORTCOMPARECOL_PPPCT" localSheetId="0">FALSE</definedName>
    <definedName name="QBREPORTCOMPARECOL_PPPCT" localSheetId="4">FALSE</definedName>
    <definedName name="QBREPORTCOMPARECOL_PPPCT" localSheetId="3">FALSE</definedName>
    <definedName name="QBREPORTCOMPARECOL_PPPCT" localSheetId="2">FALSE</definedName>
    <definedName name="QBREPORTCOMPARECOL_PPPCT" localSheetId="1">FALSE</definedName>
    <definedName name="QBREPORTCOMPARECOL_PPPCT" localSheetId="5">FALSE</definedName>
    <definedName name="QBREPORTCOMPARECOL_PREVPERIOD" localSheetId="0">FALSE</definedName>
    <definedName name="QBREPORTCOMPARECOL_PREVPERIOD" localSheetId="4">FALSE</definedName>
    <definedName name="QBREPORTCOMPARECOL_PREVPERIOD" localSheetId="3">FALSE</definedName>
    <definedName name="QBREPORTCOMPARECOL_PREVPERIOD" localSheetId="2">FALSE</definedName>
    <definedName name="QBREPORTCOMPARECOL_PREVPERIOD" localSheetId="1">FALSE</definedName>
    <definedName name="QBREPORTCOMPARECOL_PREVPERIOD" localSheetId="5">FALSE</definedName>
    <definedName name="QBREPORTCOMPARECOL_PREVYEAR" localSheetId="0">FALSE</definedName>
    <definedName name="QBREPORTCOMPARECOL_PREVYEAR" localSheetId="4">FALSE</definedName>
    <definedName name="QBREPORTCOMPARECOL_PREVYEAR" localSheetId="3">FALSE</definedName>
    <definedName name="QBREPORTCOMPARECOL_PREVYEAR" localSheetId="2">FALSE</definedName>
    <definedName name="QBREPORTCOMPARECOL_PREVYEAR" localSheetId="1">FALSE</definedName>
    <definedName name="QBREPORTCOMPARECOL_PREVYEAR" localSheetId="5">FALSE</definedName>
    <definedName name="QBREPORTCOMPARECOL_PYDIFF" localSheetId="0">FALSE</definedName>
    <definedName name="QBREPORTCOMPARECOL_PYDIFF" localSheetId="4">FALSE</definedName>
    <definedName name="QBREPORTCOMPARECOL_PYDIFF" localSheetId="3">FALSE</definedName>
    <definedName name="QBREPORTCOMPARECOL_PYDIFF" localSheetId="2">FALSE</definedName>
    <definedName name="QBREPORTCOMPARECOL_PYDIFF" localSheetId="1">FALSE</definedName>
    <definedName name="QBREPORTCOMPARECOL_PYDIFF" localSheetId="5">FALSE</definedName>
    <definedName name="QBREPORTCOMPARECOL_PYPCT" localSheetId="0">FALSE</definedName>
    <definedName name="QBREPORTCOMPARECOL_PYPCT" localSheetId="4">FALSE</definedName>
    <definedName name="QBREPORTCOMPARECOL_PYPCT" localSheetId="3">FALSE</definedName>
    <definedName name="QBREPORTCOMPARECOL_PYPCT" localSheetId="2">FALSE</definedName>
    <definedName name="QBREPORTCOMPARECOL_PYPCT" localSheetId="1">FALSE</definedName>
    <definedName name="QBREPORTCOMPARECOL_PYPCT" localSheetId="5">FALSE</definedName>
    <definedName name="QBREPORTCOMPARECOL_QTY" localSheetId="0">FALSE</definedName>
    <definedName name="QBREPORTCOMPARECOL_QTY" localSheetId="4">FALSE</definedName>
    <definedName name="QBREPORTCOMPARECOL_QTY" localSheetId="3">FALSE</definedName>
    <definedName name="QBREPORTCOMPARECOL_QTY" localSheetId="2">FALSE</definedName>
    <definedName name="QBREPORTCOMPARECOL_QTY" localSheetId="1">FALSE</definedName>
    <definedName name="QBREPORTCOMPARECOL_QTY" localSheetId="5">FALSE</definedName>
    <definedName name="QBREPORTCOMPARECOL_RATE" localSheetId="0">FALSE</definedName>
    <definedName name="QBREPORTCOMPARECOL_RATE" localSheetId="4">FALSE</definedName>
    <definedName name="QBREPORTCOMPARECOL_RATE" localSheetId="3">FALSE</definedName>
    <definedName name="QBREPORTCOMPARECOL_RATE" localSheetId="2">FALSE</definedName>
    <definedName name="QBREPORTCOMPARECOL_RATE" localSheetId="1">FALSE</definedName>
    <definedName name="QBREPORTCOMPARECOL_RATE" localSheetId="5">FALSE</definedName>
    <definedName name="QBREPORTCOMPARECOL_TRIPBILLEDMILES" localSheetId="0">FALSE</definedName>
    <definedName name="QBREPORTCOMPARECOL_TRIPBILLEDMILES" localSheetId="4">FALSE</definedName>
    <definedName name="QBREPORTCOMPARECOL_TRIPBILLEDMILES" localSheetId="3">FALSE</definedName>
    <definedName name="QBREPORTCOMPARECOL_TRIPBILLEDMILES" localSheetId="2">FALSE</definedName>
    <definedName name="QBREPORTCOMPARECOL_TRIPBILLEDMILES" localSheetId="1">FALSE</definedName>
    <definedName name="QBREPORTCOMPARECOL_TRIPBILLEDMILES" localSheetId="5">FALSE</definedName>
    <definedName name="QBREPORTCOMPARECOL_TRIPBILLINGAMOUNT" localSheetId="0">FALSE</definedName>
    <definedName name="QBREPORTCOMPARECOL_TRIPBILLINGAMOUNT" localSheetId="4">FALSE</definedName>
    <definedName name="QBREPORTCOMPARECOL_TRIPBILLINGAMOUNT" localSheetId="3">FALSE</definedName>
    <definedName name="QBREPORTCOMPARECOL_TRIPBILLINGAMOUNT" localSheetId="2">FALSE</definedName>
    <definedName name="QBREPORTCOMPARECOL_TRIPBILLINGAMOUNT" localSheetId="1">FALSE</definedName>
    <definedName name="QBREPORTCOMPARECOL_TRIPBILLINGAMOUNT" localSheetId="5">FALSE</definedName>
    <definedName name="QBREPORTCOMPARECOL_TRIPMILES" localSheetId="0">FALSE</definedName>
    <definedName name="QBREPORTCOMPARECOL_TRIPMILES" localSheetId="4">FALSE</definedName>
    <definedName name="QBREPORTCOMPARECOL_TRIPMILES" localSheetId="3">FALSE</definedName>
    <definedName name="QBREPORTCOMPARECOL_TRIPMILES" localSheetId="2">FALSE</definedName>
    <definedName name="QBREPORTCOMPARECOL_TRIPMILES" localSheetId="1">FALSE</definedName>
    <definedName name="QBREPORTCOMPARECOL_TRIPMILES" localSheetId="5">FALSE</definedName>
    <definedName name="QBREPORTCOMPARECOL_TRIPNOTBILLABLEMILES" localSheetId="0">FALSE</definedName>
    <definedName name="QBREPORTCOMPARECOL_TRIPNOTBILLABLEMILES" localSheetId="4">FALSE</definedName>
    <definedName name="QBREPORTCOMPARECOL_TRIPNOTBILLABLEMILES" localSheetId="3">FALSE</definedName>
    <definedName name="QBREPORTCOMPARECOL_TRIPNOTBILLABLEMILES" localSheetId="2">FALSE</definedName>
    <definedName name="QBREPORTCOMPARECOL_TRIPNOTBILLABLEMILES" localSheetId="1">FALSE</definedName>
    <definedName name="QBREPORTCOMPARECOL_TRIPNOTBILLABLEMILES" localSheetId="5">FALSE</definedName>
    <definedName name="QBREPORTCOMPARECOL_TRIPTAXDEDUCTIBLEAMOUNT" localSheetId="0">FALSE</definedName>
    <definedName name="QBREPORTCOMPARECOL_TRIPTAXDEDUCTIBLEAMOUNT" localSheetId="4">FALSE</definedName>
    <definedName name="QBREPORTCOMPARECOL_TRIPTAXDEDUCTIBLEAMOUNT" localSheetId="3">FALSE</definedName>
    <definedName name="QBREPORTCOMPARECOL_TRIPTAXDEDUCTIBLEAMOUNT" localSheetId="2">FALSE</definedName>
    <definedName name="QBREPORTCOMPARECOL_TRIPTAXDEDUCTIBLEAMOUNT" localSheetId="1">FALSE</definedName>
    <definedName name="QBREPORTCOMPARECOL_TRIPTAXDEDUCTIBLEAMOUNT" localSheetId="5">FALSE</definedName>
    <definedName name="QBREPORTCOMPARECOL_TRIPUNBILLEDMILES" localSheetId="0">FALSE</definedName>
    <definedName name="QBREPORTCOMPARECOL_TRIPUNBILLEDMILES" localSheetId="4">FALSE</definedName>
    <definedName name="QBREPORTCOMPARECOL_TRIPUNBILLEDMILES" localSheetId="3">FALSE</definedName>
    <definedName name="QBREPORTCOMPARECOL_TRIPUNBILLEDMILES" localSheetId="2">FALSE</definedName>
    <definedName name="QBREPORTCOMPARECOL_TRIPUNBILLEDMILES" localSheetId="1">FALSE</definedName>
    <definedName name="QBREPORTCOMPARECOL_TRIPUNBILLEDMILES" localSheetId="5">FALSE</definedName>
    <definedName name="QBREPORTCOMPARECOL_YTD" localSheetId="0">FALSE</definedName>
    <definedName name="QBREPORTCOMPARECOL_YTD" localSheetId="4">FALSE</definedName>
    <definedName name="QBREPORTCOMPARECOL_YTD" localSheetId="3">FALSE</definedName>
    <definedName name="QBREPORTCOMPARECOL_YTD" localSheetId="2">FALSE</definedName>
    <definedName name="QBREPORTCOMPARECOL_YTD" localSheetId="1">FALSE</definedName>
    <definedName name="QBREPORTCOMPARECOL_YTD" localSheetId="5">FALSE</definedName>
    <definedName name="QBREPORTCOMPARECOL_YTDBUDGET" localSheetId="0">FALSE</definedName>
    <definedName name="QBREPORTCOMPARECOL_YTDBUDGET" localSheetId="4">FALSE</definedName>
    <definedName name="QBREPORTCOMPARECOL_YTDBUDGET" localSheetId="3">FALSE</definedName>
    <definedName name="QBREPORTCOMPARECOL_YTDBUDGET" localSheetId="2">FALSE</definedName>
    <definedName name="QBREPORTCOMPARECOL_YTDBUDGET" localSheetId="1">FALSE</definedName>
    <definedName name="QBREPORTCOMPARECOL_YTDBUDGET" localSheetId="5">FALSE</definedName>
    <definedName name="QBREPORTCOMPARECOL_YTDPCT" localSheetId="0">FALSE</definedName>
    <definedName name="QBREPORTCOMPARECOL_YTDPCT" localSheetId="4">FALSE</definedName>
    <definedName name="QBREPORTCOMPARECOL_YTDPCT" localSheetId="3">FALSE</definedName>
    <definedName name="QBREPORTCOMPARECOL_YTDPCT" localSheetId="2">FALSE</definedName>
    <definedName name="QBREPORTCOMPARECOL_YTDPCT" localSheetId="1">FALSE</definedName>
    <definedName name="QBREPORTCOMPARECOL_YTDPCT" localSheetId="5">FALSE</definedName>
    <definedName name="QBREPORTROWAXIS" localSheetId="0">9</definedName>
    <definedName name="QBREPORTROWAXIS" localSheetId="4">9</definedName>
    <definedName name="QBREPORTROWAXIS" localSheetId="3">9</definedName>
    <definedName name="QBREPORTROWAXIS" localSheetId="2">9</definedName>
    <definedName name="QBREPORTROWAXIS" localSheetId="1">9</definedName>
    <definedName name="QBREPORTROWAXIS" localSheetId="5">11</definedName>
    <definedName name="QBREPORTSUBCOLAXIS" localSheetId="0">0</definedName>
    <definedName name="QBREPORTSUBCOLAXIS" localSheetId="4">0</definedName>
    <definedName name="QBREPORTSUBCOLAXIS" localSheetId="3">0</definedName>
    <definedName name="QBREPORTSUBCOLAXIS" localSheetId="2">0</definedName>
    <definedName name="QBREPORTSUBCOLAXIS" localSheetId="1">0</definedName>
    <definedName name="QBREPORTSUBCOLAXIS" localSheetId="5">0</definedName>
    <definedName name="QBREPORTTYPE" localSheetId="0">5</definedName>
    <definedName name="QBREPORTTYPE" localSheetId="4">5</definedName>
    <definedName name="QBREPORTTYPE" localSheetId="3">5</definedName>
    <definedName name="QBREPORTTYPE" localSheetId="2">5</definedName>
    <definedName name="QBREPORTTYPE" localSheetId="1">5</definedName>
    <definedName name="QBREPORTTYPE" localSheetId="5">0</definedName>
    <definedName name="QBROWHEADERS" localSheetId="0">5</definedName>
    <definedName name="QBROWHEADERS" localSheetId="4">5</definedName>
    <definedName name="QBROWHEADERS" localSheetId="3">5</definedName>
    <definedName name="QBROWHEADERS" localSheetId="2">5</definedName>
    <definedName name="QBROWHEADERS" localSheetId="1">4</definedName>
    <definedName name="QBROWHEADERS" localSheetId="5">5</definedName>
    <definedName name="QBSTARTDATE" localSheetId="0">20230831</definedName>
    <definedName name="QBSTARTDATE" localSheetId="4">20231231</definedName>
    <definedName name="QBSTARTDATE" localSheetId="3">20231130</definedName>
    <definedName name="QBSTARTDATE" localSheetId="2">20231031</definedName>
    <definedName name="QBSTARTDATE" localSheetId="1">20230930</definedName>
    <definedName name="QBSTARTDATE" localSheetId="5">20230101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9" l="1"/>
  <c r="F41" i="9"/>
  <c r="F39" i="9"/>
  <c r="F36" i="9"/>
  <c r="F31" i="9"/>
  <c r="F30" i="9"/>
  <c r="F25" i="9"/>
  <c r="F24" i="9"/>
  <c r="F23" i="9"/>
  <c r="F20" i="9"/>
  <c r="F17" i="9"/>
  <c r="F13" i="9"/>
  <c r="F39" i="8"/>
  <c r="F38" i="8"/>
  <c r="F36" i="8"/>
  <c r="F33" i="8"/>
  <c r="F28" i="8"/>
  <c r="F27" i="8"/>
  <c r="F22" i="8"/>
  <c r="F21" i="8"/>
  <c r="F20" i="8"/>
  <c r="F17" i="8"/>
  <c r="F13" i="8"/>
  <c r="AD25" i="7"/>
  <c r="AB25" i="7"/>
  <c r="Z25" i="7"/>
  <c r="X25" i="7"/>
  <c r="V25" i="7"/>
  <c r="T25" i="7"/>
  <c r="R25" i="7"/>
  <c r="P25" i="7"/>
  <c r="N25" i="7"/>
  <c r="L25" i="7"/>
  <c r="J25" i="7"/>
  <c r="H25" i="7"/>
  <c r="F25" i="7"/>
  <c r="AD24" i="7"/>
  <c r="AB24" i="7"/>
  <c r="Z24" i="7"/>
  <c r="X24" i="7"/>
  <c r="V24" i="7"/>
  <c r="T24" i="7"/>
  <c r="R24" i="7"/>
  <c r="P24" i="7"/>
  <c r="N24" i="7"/>
  <c r="L24" i="7"/>
  <c r="J24" i="7"/>
  <c r="H24" i="7"/>
  <c r="F24" i="7"/>
  <c r="AD23" i="7"/>
  <c r="AB23" i="7"/>
  <c r="Z23" i="7"/>
  <c r="X23" i="7"/>
  <c r="V23" i="7"/>
  <c r="T23" i="7"/>
  <c r="R23" i="7"/>
  <c r="P23" i="7"/>
  <c r="N23" i="7"/>
  <c r="L23" i="7"/>
  <c r="J23" i="7"/>
  <c r="H23" i="7"/>
  <c r="F23" i="7"/>
  <c r="AD22" i="7"/>
  <c r="AD21" i="7"/>
  <c r="AD20" i="7"/>
  <c r="AD19" i="7"/>
  <c r="AD18" i="7"/>
  <c r="AD17" i="7"/>
  <c r="AD15" i="7"/>
  <c r="AB15" i="7"/>
  <c r="Z15" i="7"/>
  <c r="X15" i="7"/>
  <c r="V15" i="7"/>
  <c r="T15" i="7"/>
  <c r="R15" i="7"/>
  <c r="P15" i="7"/>
  <c r="N15" i="7"/>
  <c r="L15" i="7"/>
  <c r="J15" i="7"/>
  <c r="H15" i="7"/>
  <c r="F15" i="7"/>
  <c r="AD14" i="7"/>
  <c r="AD13" i="7"/>
  <c r="AB13" i="7"/>
  <c r="Z13" i="7"/>
  <c r="X13" i="7"/>
  <c r="V13" i="7"/>
  <c r="T13" i="7"/>
  <c r="R13" i="7"/>
  <c r="P13" i="7"/>
  <c r="N13" i="7"/>
  <c r="L13" i="7"/>
  <c r="J13" i="7"/>
  <c r="H13" i="7"/>
  <c r="F13" i="7"/>
  <c r="AD12" i="7"/>
  <c r="AD11" i="7"/>
  <c r="AD10" i="7"/>
  <c r="AD9" i="7"/>
  <c r="AD7" i="7"/>
  <c r="F42" i="5"/>
  <c r="F41" i="5"/>
  <c r="F39" i="5"/>
  <c r="F36" i="5"/>
  <c r="F31" i="5"/>
  <c r="F30" i="5"/>
  <c r="F25" i="5"/>
  <c r="F24" i="5"/>
  <c r="F23" i="5"/>
  <c r="F20" i="5"/>
  <c r="F17" i="5"/>
  <c r="F13" i="5"/>
  <c r="E30" i="4"/>
  <c r="E29" i="4"/>
  <c r="E27" i="4"/>
  <c r="E24" i="4"/>
  <c r="E19" i="4"/>
  <c r="E18" i="4"/>
  <c r="E13" i="4"/>
  <c r="E12" i="4"/>
  <c r="F34" i="2"/>
  <c r="F33" i="2"/>
  <c r="F31" i="2"/>
  <c r="F28" i="2"/>
  <c r="F23" i="2"/>
  <c r="F22" i="2"/>
  <c r="F17" i="2"/>
  <c r="F16" i="2"/>
  <c r="F15" i="2"/>
  <c r="F11" i="2"/>
</calcChain>
</file>

<file path=xl/sharedStrings.xml><?xml version="1.0" encoding="utf-8"?>
<sst xmlns="http://schemas.openxmlformats.org/spreadsheetml/2006/main" count="224" uniqueCount="79">
  <si>
    <t>TNT Trading Partners</t>
  </si>
  <si>
    <t>Profit &amp; Loss</t>
  </si>
  <si>
    <t>Aug 23</t>
  </si>
  <si>
    <t>Ordinary Income/Expense</t>
  </si>
  <si>
    <t>Income</t>
  </si>
  <si>
    <t>Gain/(Loss) on Trading</t>
  </si>
  <si>
    <t>TastyTrade</t>
  </si>
  <si>
    <t>TradeStation</t>
  </si>
  <si>
    <t>Total Gain/(Loss) on Trading</t>
  </si>
  <si>
    <t>Interest Income</t>
  </si>
  <si>
    <t>Total Income</t>
  </si>
  <si>
    <t>Expense</t>
  </si>
  <si>
    <t>Amortization Expense</t>
  </si>
  <si>
    <t>Total Expense</t>
  </si>
  <si>
    <t>Net Ordinary Income</t>
  </si>
  <si>
    <t>Net Income</t>
  </si>
  <si>
    <t>Balance Sheet</t>
  </si>
  <si>
    <t>As of August 31, 2023</t>
  </si>
  <si>
    <t>Aug 31, 23</t>
  </si>
  <si>
    <t>ASSETS</t>
  </si>
  <si>
    <t>Current Assets</t>
  </si>
  <si>
    <t>Checking/Savings</t>
  </si>
  <si>
    <t>Cash - TastyTrade</t>
  </si>
  <si>
    <t>Cash - TradeStation</t>
  </si>
  <si>
    <t>Checking</t>
  </si>
  <si>
    <t>Total Checking/Savings</t>
  </si>
  <si>
    <t>Other Current Assets</t>
  </si>
  <si>
    <t>Securities</t>
  </si>
  <si>
    <t>Total TradeStation</t>
  </si>
  <si>
    <t>Total Other Current Assets</t>
  </si>
  <si>
    <t>Total Current Assets</t>
  </si>
  <si>
    <t>Other Assets</t>
  </si>
  <si>
    <t>Organization Costs</t>
  </si>
  <si>
    <t>Start Up Costs</t>
  </si>
  <si>
    <t>Accum. Amortization</t>
  </si>
  <si>
    <t>Total Other Assets</t>
  </si>
  <si>
    <t>TOTAL ASSETS</t>
  </si>
  <si>
    <t>LIABILITIES &amp; EQUITY</t>
  </si>
  <si>
    <t>Equity</t>
  </si>
  <si>
    <t>Tracey Rubenstein 2.5%</t>
  </si>
  <si>
    <t>Contributions</t>
  </si>
  <si>
    <t>Total Tracey Rubenstein 2.5%</t>
  </si>
  <si>
    <t>Tyler Potts 97.5%</t>
  </si>
  <si>
    <t>Total Tyler Potts 97.5%</t>
  </si>
  <si>
    <t>Total Equity</t>
  </si>
  <si>
    <t>TOTAL LIABILITIES &amp; EQUITY</t>
  </si>
  <si>
    <t>Jan 23</t>
  </si>
  <si>
    <t>Feb 23</t>
  </si>
  <si>
    <t>Mar 23</t>
  </si>
  <si>
    <t>Apr 23</t>
  </si>
  <si>
    <t>May 23</t>
  </si>
  <si>
    <t>Jun 23</t>
  </si>
  <si>
    <t>Jul 23</t>
  </si>
  <si>
    <t>Sep 23</t>
  </si>
  <si>
    <t>TOTAL</t>
  </si>
  <si>
    <t>Dues &amp; Subscriptions</t>
  </si>
  <si>
    <t>As of September 30, 2023</t>
  </si>
  <si>
    <t>Sep 30, 23</t>
  </si>
  <si>
    <t>Cash - Lime Trading</t>
  </si>
  <si>
    <t>As of October 31, 2023</t>
  </si>
  <si>
    <t>Oct 31, 23</t>
  </si>
  <si>
    <t>Cash - Alpaca</t>
  </si>
  <si>
    <t>Alpaca</t>
  </si>
  <si>
    <t>Total Alpaca</t>
  </si>
  <si>
    <t>Total TastyTrade</t>
  </si>
  <si>
    <t>Oct 23</t>
  </si>
  <si>
    <t>FPL Revenue</t>
  </si>
  <si>
    <t>Lime</t>
  </si>
  <si>
    <t>Broker Fee</t>
  </si>
  <si>
    <t>Broker W/H Tax</t>
  </si>
  <si>
    <t>Market Data Fees</t>
  </si>
  <si>
    <t>January through December 2023</t>
  </si>
  <si>
    <t>Nov 23</t>
  </si>
  <si>
    <t>Dec 23</t>
  </si>
  <si>
    <t>Education Costs</t>
  </si>
  <si>
    <t>As of December 31, 2023</t>
  </si>
  <si>
    <t>Dec 31, 23</t>
  </si>
  <si>
    <t>As of November 30, 2023</t>
  </si>
  <si>
    <t>Nov 30,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</si>
</sst>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b/>
      <sz val="12"/>
      <color rgb="FF323232"/>
      <name val="Arial"/>
      <family val="2"/>
    </font>
    <font>
      <b/>
      <sz val="14"/>
      <color rgb="FF323232"/>
      <name val="Arial"/>
      <family val="2"/>
    </font>
    <font>
      <b/>
      <sz val="10"/>
      <color rgb="FF323232"/>
      <name val="Arial"/>
      <family val="2"/>
    </font>
    <font>
      <sz val="8"/>
      <color rgb="FF32323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39" fontId="5" fillId="0" borderId="0" xfId="0" applyNumberFormat="1" applyFont="1"/>
    <xf numFmtId="39" fontId="5" fillId="0" borderId="2" xfId="0" applyNumberFormat="1" applyFont="1" applyBorder="1"/>
    <xf numFmtId="39" fontId="5" fillId="0" borderId="0" xfId="0" applyNumberFormat="1" applyFont="1" applyBorder="1"/>
    <xf numFmtId="39" fontId="5" fillId="0" borderId="4" xfId="0" applyNumberFormat="1" applyFont="1" applyBorder="1"/>
    <xf numFmtId="39" fontId="1" fillId="0" borderId="5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39" fontId="5" fillId="0" borderId="3" xfId="0" applyNumberFormat="1" applyFont="1" applyBorder="1"/>
    <xf numFmtId="49" fontId="5" fillId="0" borderId="0" xfId="0" applyNumberFormat="1" applyFont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8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10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314325</xdr:colOff>
          <xdr:row>1</xdr:row>
          <xdr:rowOff>28575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314325</xdr:colOff>
          <xdr:row>1</xdr:row>
          <xdr:rowOff>28575</xdr:rowOff>
        </xdr:to>
        <xdr:sp macro="" textlink="">
          <xdr:nvSpPr>
            <xdr:cNvPr id="5122" name="HEADER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1265" name="FILTER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98550474-166A-0903-C5E4-7EBA404AF2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1266" name="HEADER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6324396B-5756-D1F3-24B7-560758F73A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41" name="FILTER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B84002C5-D72E-BB24-326E-9FBDCCD3C9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42" name="HEADER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FDCB4319-538A-B7BE-A1F0-3E76AC2354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9217" name="FILTER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FA3C8A5C-A768-3833-606A-4A35840BC6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9218" name="HEADER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EAA59552-3541-A945-D7D2-6B8D9D62FE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10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0.xml"/><Relationship Id="rId5" Type="http://schemas.openxmlformats.org/officeDocument/2006/relationships/image" Target="../media/image9.emf"/><Relationship Id="rId4" Type="http://schemas.openxmlformats.org/officeDocument/2006/relationships/control" Target="../activeX/activeX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12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12.xml"/><Relationship Id="rId5" Type="http://schemas.openxmlformats.org/officeDocument/2006/relationships/image" Target="../media/image11.emf"/><Relationship Id="rId4" Type="http://schemas.openxmlformats.org/officeDocument/2006/relationships/control" Target="../activeX/activeX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3B732-CD1D-4147-AF3D-CC536864EFDA}">
  <sheetPr codeName="Sheet2"/>
  <dimension ref="A1:F35"/>
  <sheetViews>
    <sheetView showGridLines="0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/>
    </sheetView>
  </sheetViews>
  <sheetFormatPr defaultRowHeight="15" x14ac:dyDescent="0.25"/>
  <cols>
    <col min="1" max="4" width="3" style="16" customWidth="1"/>
    <col min="5" max="5" width="19.7109375" style="16" customWidth="1"/>
    <col min="6" max="6" width="9.28515625" style="17" bestFit="1" customWidth="1"/>
  </cols>
  <sheetData>
    <row r="1" spans="1:6" ht="15.75" x14ac:dyDescent="0.25">
      <c r="A1" s="9" t="s">
        <v>0</v>
      </c>
      <c r="B1" s="10"/>
      <c r="C1" s="10"/>
      <c r="D1" s="10"/>
      <c r="E1" s="10"/>
      <c r="F1" s="1"/>
    </row>
    <row r="2" spans="1:6" ht="18" x14ac:dyDescent="0.25">
      <c r="A2" s="11" t="s">
        <v>16</v>
      </c>
      <c r="B2" s="10"/>
      <c r="C2" s="10"/>
      <c r="D2" s="10"/>
      <c r="E2" s="10"/>
      <c r="F2" s="1"/>
    </row>
    <row r="3" spans="1:6" x14ac:dyDescent="0.25">
      <c r="A3" s="12" t="s">
        <v>17</v>
      </c>
      <c r="B3" s="10"/>
      <c r="C3" s="10"/>
      <c r="D3" s="10"/>
      <c r="E3" s="10"/>
      <c r="F3" s="1"/>
    </row>
    <row r="4" spans="1:6" s="15" customFormat="1" ht="15.75" thickBot="1" x14ac:dyDescent="0.3">
      <c r="A4" s="13"/>
      <c r="B4" s="13"/>
      <c r="C4" s="13"/>
      <c r="D4" s="13"/>
      <c r="E4" s="13"/>
      <c r="F4" s="14" t="s">
        <v>18</v>
      </c>
    </row>
    <row r="5" spans="1:6" ht="15.75" thickTop="1" x14ac:dyDescent="0.25">
      <c r="A5" s="2" t="s">
        <v>19</v>
      </c>
      <c r="B5" s="2"/>
      <c r="C5" s="2"/>
      <c r="D5" s="2"/>
      <c r="E5" s="2"/>
      <c r="F5" s="3"/>
    </row>
    <row r="6" spans="1:6" x14ac:dyDescent="0.25">
      <c r="A6" s="2"/>
      <c r="B6" s="2" t="s">
        <v>20</v>
      </c>
      <c r="C6" s="2"/>
      <c r="D6" s="2"/>
      <c r="E6" s="2"/>
      <c r="F6" s="3"/>
    </row>
    <row r="7" spans="1:6" x14ac:dyDescent="0.25">
      <c r="A7" s="2"/>
      <c r="B7" s="2"/>
      <c r="C7" s="2" t="s">
        <v>21</v>
      </c>
      <c r="D7" s="2"/>
      <c r="E7" s="2"/>
      <c r="F7" s="3"/>
    </row>
    <row r="8" spans="1:6" x14ac:dyDescent="0.25">
      <c r="A8" s="2"/>
      <c r="B8" s="2"/>
      <c r="C8" s="2"/>
      <c r="D8" s="2" t="s">
        <v>22</v>
      </c>
      <c r="E8" s="2"/>
      <c r="F8" s="3">
        <v>50251.839999999997</v>
      </c>
    </row>
    <row r="9" spans="1:6" x14ac:dyDescent="0.25">
      <c r="A9" s="2"/>
      <c r="B9" s="2"/>
      <c r="C9" s="2"/>
      <c r="D9" s="2" t="s">
        <v>23</v>
      </c>
      <c r="E9" s="2"/>
      <c r="F9" s="3">
        <v>1477.64</v>
      </c>
    </row>
    <row r="10" spans="1:6" ht="15.75" thickBot="1" x14ac:dyDescent="0.3">
      <c r="A10" s="2"/>
      <c r="B10" s="2"/>
      <c r="C10" s="2"/>
      <c r="D10" s="2" t="s">
        <v>24</v>
      </c>
      <c r="E10" s="2"/>
      <c r="F10" s="4">
        <v>14361.44</v>
      </c>
    </row>
    <row r="11" spans="1:6" x14ac:dyDescent="0.25">
      <c r="A11" s="2"/>
      <c r="B11" s="2"/>
      <c r="C11" s="2" t="s">
        <v>25</v>
      </c>
      <c r="D11" s="2"/>
      <c r="E11" s="2"/>
      <c r="F11" s="3">
        <f>ROUND(SUM(F7:F10),5)</f>
        <v>66090.92</v>
      </c>
    </row>
    <row r="12" spans="1:6" x14ac:dyDescent="0.25">
      <c r="A12" s="2"/>
      <c r="B12" s="2"/>
      <c r="C12" s="2" t="s">
        <v>26</v>
      </c>
      <c r="D12" s="2"/>
      <c r="E12" s="2"/>
      <c r="F12" s="3"/>
    </row>
    <row r="13" spans="1:6" x14ac:dyDescent="0.25">
      <c r="A13" s="2"/>
      <c r="B13" s="2"/>
      <c r="C13" s="2"/>
      <c r="D13" s="2" t="s">
        <v>7</v>
      </c>
      <c r="E13" s="2"/>
      <c r="F13" s="3"/>
    </row>
    <row r="14" spans="1:6" ht="15.75" thickBot="1" x14ac:dyDescent="0.3">
      <c r="A14" s="2"/>
      <c r="B14" s="2"/>
      <c r="C14" s="2"/>
      <c r="D14" s="2"/>
      <c r="E14" s="2" t="s">
        <v>27</v>
      </c>
      <c r="F14" s="5">
        <v>156162.23999999999</v>
      </c>
    </row>
    <row r="15" spans="1:6" ht="15.75" thickBot="1" x14ac:dyDescent="0.3">
      <c r="A15" s="2"/>
      <c r="B15" s="2"/>
      <c r="C15" s="2"/>
      <c r="D15" s="2" t="s">
        <v>28</v>
      </c>
      <c r="E15" s="2"/>
      <c r="F15" s="6">
        <f>ROUND(SUM(F13:F14),5)</f>
        <v>156162.23999999999</v>
      </c>
    </row>
    <row r="16" spans="1:6" ht="15.75" thickBot="1" x14ac:dyDescent="0.3">
      <c r="A16" s="2"/>
      <c r="B16" s="2"/>
      <c r="C16" s="2" t="s">
        <v>29</v>
      </c>
      <c r="D16" s="2"/>
      <c r="E16" s="2"/>
      <c r="F16" s="18">
        <f>ROUND(F12+F15,5)</f>
        <v>156162.23999999999</v>
      </c>
    </row>
    <row r="17" spans="1:6" x14ac:dyDescent="0.25">
      <c r="A17" s="2"/>
      <c r="B17" s="2" t="s">
        <v>30</v>
      </c>
      <c r="C17" s="2"/>
      <c r="D17" s="2"/>
      <c r="E17" s="2"/>
      <c r="F17" s="3">
        <f>ROUND(F6+F11+F16,5)</f>
        <v>222253.16</v>
      </c>
    </row>
    <row r="18" spans="1:6" x14ac:dyDescent="0.25">
      <c r="A18" s="2"/>
      <c r="B18" s="2" t="s">
        <v>31</v>
      </c>
      <c r="C18" s="2"/>
      <c r="D18" s="2"/>
      <c r="E18" s="2"/>
      <c r="F18" s="3"/>
    </row>
    <row r="19" spans="1:6" x14ac:dyDescent="0.25">
      <c r="A19" s="2"/>
      <c r="B19" s="2"/>
      <c r="C19" s="2" t="s">
        <v>32</v>
      </c>
      <c r="D19" s="2"/>
      <c r="E19" s="2"/>
      <c r="F19" s="3">
        <v>3415</v>
      </c>
    </row>
    <row r="20" spans="1:6" x14ac:dyDescent="0.25">
      <c r="A20" s="2"/>
      <c r="B20" s="2"/>
      <c r="C20" s="2" t="s">
        <v>33</v>
      </c>
      <c r="D20" s="2"/>
      <c r="E20" s="2"/>
      <c r="F20" s="3">
        <v>1577.49</v>
      </c>
    </row>
    <row r="21" spans="1:6" ht="15.75" thickBot="1" x14ac:dyDescent="0.3">
      <c r="A21" s="2"/>
      <c r="B21" s="2"/>
      <c r="C21" s="2" t="s">
        <v>34</v>
      </c>
      <c r="D21" s="2"/>
      <c r="E21" s="2"/>
      <c r="F21" s="5">
        <v>-4992.49</v>
      </c>
    </row>
    <row r="22" spans="1:6" ht="15.75" thickBot="1" x14ac:dyDescent="0.3">
      <c r="A22" s="2"/>
      <c r="B22" s="2" t="s">
        <v>35</v>
      </c>
      <c r="C22" s="2"/>
      <c r="D22" s="2"/>
      <c r="E22" s="2"/>
      <c r="F22" s="6">
        <f>ROUND(SUM(F18:F21),5)</f>
        <v>0</v>
      </c>
    </row>
    <row r="23" spans="1:6" s="8" customFormat="1" ht="12" thickBot="1" x14ac:dyDescent="0.25">
      <c r="A23" s="2" t="s">
        <v>36</v>
      </c>
      <c r="B23" s="2"/>
      <c r="C23" s="2"/>
      <c r="D23" s="2"/>
      <c r="E23" s="2"/>
      <c r="F23" s="7">
        <f>ROUND(F5+F17+F22,5)</f>
        <v>222253.16</v>
      </c>
    </row>
    <row r="24" spans="1:6" ht="15.75" thickTop="1" x14ac:dyDescent="0.25">
      <c r="A24" s="2" t="s">
        <v>37</v>
      </c>
      <c r="B24" s="2"/>
      <c r="C24" s="2"/>
      <c r="D24" s="2"/>
      <c r="E24" s="2"/>
      <c r="F24" s="3"/>
    </row>
    <row r="25" spans="1:6" x14ac:dyDescent="0.25">
      <c r="A25" s="2"/>
      <c r="B25" s="2" t="s">
        <v>38</v>
      </c>
      <c r="C25" s="2"/>
      <c r="D25" s="2"/>
      <c r="E25" s="2"/>
      <c r="F25" s="3"/>
    </row>
    <row r="26" spans="1:6" x14ac:dyDescent="0.25">
      <c r="A26" s="2"/>
      <c r="B26" s="2"/>
      <c r="C26" s="2" t="s">
        <v>39</v>
      </c>
      <c r="D26" s="2"/>
      <c r="E26" s="2"/>
      <c r="F26" s="3"/>
    </row>
    <row r="27" spans="1:6" ht="15.75" thickBot="1" x14ac:dyDescent="0.3">
      <c r="A27" s="2"/>
      <c r="B27" s="2"/>
      <c r="C27" s="2"/>
      <c r="D27" s="2" t="s">
        <v>40</v>
      </c>
      <c r="E27" s="2"/>
      <c r="F27" s="4">
        <v>5483.85</v>
      </c>
    </row>
    <row r="28" spans="1:6" x14ac:dyDescent="0.25">
      <c r="A28" s="2"/>
      <c r="B28" s="2"/>
      <c r="C28" s="2" t="s">
        <v>41</v>
      </c>
      <c r="D28" s="2"/>
      <c r="E28" s="2"/>
      <c r="F28" s="3">
        <f>ROUND(SUM(F26:F27),5)</f>
        <v>5483.85</v>
      </c>
    </row>
    <row r="29" spans="1:6" x14ac:dyDescent="0.25">
      <c r="A29" s="2"/>
      <c r="B29" s="2"/>
      <c r="C29" s="2" t="s">
        <v>42</v>
      </c>
      <c r="D29" s="2"/>
      <c r="E29" s="2"/>
      <c r="F29" s="3"/>
    </row>
    <row r="30" spans="1:6" ht="15.75" thickBot="1" x14ac:dyDescent="0.3">
      <c r="A30" s="2"/>
      <c r="B30" s="2"/>
      <c r="C30" s="2"/>
      <c r="D30" s="2" t="s">
        <v>40</v>
      </c>
      <c r="E30" s="2"/>
      <c r="F30" s="4">
        <v>213870.07999999999</v>
      </c>
    </row>
    <row r="31" spans="1:6" x14ac:dyDescent="0.25">
      <c r="A31" s="2"/>
      <c r="B31" s="2"/>
      <c r="C31" s="2" t="s">
        <v>43</v>
      </c>
      <c r="D31" s="2"/>
      <c r="E31" s="2"/>
      <c r="F31" s="3">
        <f>ROUND(SUM(F29:F30),5)</f>
        <v>213870.07999999999</v>
      </c>
    </row>
    <row r="32" spans="1:6" ht="15.75" thickBot="1" x14ac:dyDescent="0.3">
      <c r="A32" s="2"/>
      <c r="B32" s="2"/>
      <c r="C32" s="2" t="s">
        <v>15</v>
      </c>
      <c r="D32" s="2"/>
      <c r="E32" s="2"/>
      <c r="F32" s="5">
        <v>2899.23</v>
      </c>
    </row>
    <row r="33" spans="1:6" ht="15.75" thickBot="1" x14ac:dyDescent="0.3">
      <c r="A33" s="2"/>
      <c r="B33" s="2" t="s">
        <v>44</v>
      </c>
      <c r="C33" s="2"/>
      <c r="D33" s="2"/>
      <c r="E33" s="2"/>
      <c r="F33" s="6">
        <f>ROUND(F25+F28+SUM(F31:F32),5)</f>
        <v>222253.16</v>
      </c>
    </row>
    <row r="34" spans="1:6" s="8" customFormat="1" ht="12" thickBot="1" x14ac:dyDescent="0.25">
      <c r="A34" s="2" t="s">
        <v>45</v>
      </c>
      <c r="B34" s="2"/>
      <c r="C34" s="2"/>
      <c r="D34" s="2"/>
      <c r="E34" s="2"/>
      <c r="F34" s="7">
        <f>ROUND(F24+F33,5)</f>
        <v>222253.16</v>
      </c>
    </row>
    <row r="35" spans="1:6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2050" r:id="rId4" name="HEADER"/>
      </mc:Fallback>
    </mc:AlternateContent>
    <mc:AlternateContent xmlns:mc="http://schemas.openxmlformats.org/markup-compatibility/2006">
      <mc:Choice Requires="x14">
        <control shapeId="204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2049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4A596-D32C-43D6-937D-D670C7981B24}">
  <sheetPr codeName="Sheet4"/>
  <dimension ref="A1:E31"/>
  <sheetViews>
    <sheetView showGridLines="0" workbookViewId="0">
      <pane xSplit="4" ySplit="4" topLeftCell="E5" activePane="bottomRight" state="frozenSplit"/>
      <selection pane="topRight" activeCell="E1" sqref="E1"/>
      <selection pane="bottomLeft" activeCell="A5" sqref="A5"/>
      <selection pane="bottomRight"/>
    </sheetView>
  </sheetViews>
  <sheetFormatPr defaultRowHeight="15" x14ac:dyDescent="0.25"/>
  <cols>
    <col min="1" max="3" width="3" style="16" customWidth="1"/>
    <col min="4" max="4" width="22" style="16" customWidth="1"/>
    <col min="5" max="5" width="9.28515625" style="17" bestFit="1" customWidth="1"/>
  </cols>
  <sheetData>
    <row r="1" spans="1:5" ht="15.75" x14ac:dyDescent="0.25">
      <c r="A1" s="9" t="s">
        <v>0</v>
      </c>
      <c r="B1" s="10"/>
      <c r="C1" s="10"/>
      <c r="D1" s="10"/>
      <c r="E1" s="1"/>
    </row>
    <row r="2" spans="1:5" ht="18" x14ac:dyDescent="0.25">
      <c r="A2" s="11" t="s">
        <v>16</v>
      </c>
      <c r="B2" s="10"/>
      <c r="C2" s="10"/>
      <c r="D2" s="10"/>
      <c r="E2" s="1"/>
    </row>
    <row r="3" spans="1:5" x14ac:dyDescent="0.25">
      <c r="A3" s="12" t="s">
        <v>56</v>
      </c>
      <c r="B3" s="10"/>
      <c r="C3" s="10"/>
      <c r="D3" s="10"/>
      <c r="E3" s="1"/>
    </row>
    <row r="4" spans="1:5" s="15" customFormat="1" ht="15.75" thickBot="1" x14ac:dyDescent="0.3">
      <c r="A4" s="13"/>
      <c r="B4" s="13"/>
      <c r="C4" s="13"/>
      <c r="D4" s="13"/>
      <c r="E4" s="14" t="s">
        <v>57</v>
      </c>
    </row>
    <row r="5" spans="1:5" ht="15.75" thickTop="1" x14ac:dyDescent="0.25">
      <c r="A5" s="2" t="s">
        <v>19</v>
      </c>
      <c r="B5" s="2"/>
      <c r="C5" s="2"/>
      <c r="D5" s="2"/>
      <c r="E5" s="3"/>
    </row>
    <row r="6" spans="1:5" x14ac:dyDescent="0.25">
      <c r="A6" s="2"/>
      <c r="B6" s="2" t="s">
        <v>20</v>
      </c>
      <c r="C6" s="2"/>
      <c r="D6" s="2"/>
      <c r="E6" s="3"/>
    </row>
    <row r="7" spans="1:5" x14ac:dyDescent="0.25">
      <c r="A7" s="2"/>
      <c r="B7" s="2"/>
      <c r="C7" s="2" t="s">
        <v>21</v>
      </c>
      <c r="D7" s="2"/>
      <c r="E7" s="3"/>
    </row>
    <row r="8" spans="1:5" x14ac:dyDescent="0.25">
      <c r="A8" s="2"/>
      <c r="B8" s="2"/>
      <c r="C8" s="2"/>
      <c r="D8" s="2" t="s">
        <v>58</v>
      </c>
      <c r="E8" s="3">
        <v>50000.35</v>
      </c>
    </row>
    <row r="9" spans="1:5" x14ac:dyDescent="0.25">
      <c r="A9" s="2"/>
      <c r="B9" s="2"/>
      <c r="C9" s="2"/>
      <c r="D9" s="2" t="s">
        <v>22</v>
      </c>
      <c r="E9" s="3">
        <v>49019.24</v>
      </c>
    </row>
    <row r="10" spans="1:5" x14ac:dyDescent="0.25">
      <c r="A10" s="2"/>
      <c r="B10" s="2"/>
      <c r="C10" s="2"/>
      <c r="D10" s="2" t="s">
        <v>23</v>
      </c>
      <c r="E10" s="3">
        <v>148336.98000000001</v>
      </c>
    </row>
    <row r="11" spans="1:5" ht="15.75" thickBot="1" x14ac:dyDescent="0.3">
      <c r="A11" s="2"/>
      <c r="B11" s="2"/>
      <c r="C11" s="2"/>
      <c r="D11" s="2" t="s">
        <v>24</v>
      </c>
      <c r="E11" s="5">
        <v>4357.91</v>
      </c>
    </row>
    <row r="12" spans="1:5" ht="15.75" thickBot="1" x14ac:dyDescent="0.3">
      <c r="A12" s="2"/>
      <c r="B12" s="2"/>
      <c r="C12" s="2" t="s">
        <v>25</v>
      </c>
      <c r="D12" s="2"/>
      <c r="E12" s="18">
        <f>ROUND(SUM(E7:E11),5)</f>
        <v>251714.48</v>
      </c>
    </row>
    <row r="13" spans="1:5" x14ac:dyDescent="0.25">
      <c r="A13" s="2"/>
      <c r="B13" s="2" t="s">
        <v>30</v>
      </c>
      <c r="C13" s="2"/>
      <c r="D13" s="2"/>
      <c r="E13" s="3">
        <f>ROUND(E6+E12,5)</f>
        <v>251714.48</v>
      </c>
    </row>
    <row r="14" spans="1:5" x14ac:dyDescent="0.25">
      <c r="A14" s="2"/>
      <c r="B14" s="2" t="s">
        <v>31</v>
      </c>
      <c r="C14" s="2"/>
      <c r="D14" s="2"/>
      <c r="E14" s="3"/>
    </row>
    <row r="15" spans="1:5" x14ac:dyDescent="0.25">
      <c r="A15" s="2"/>
      <c r="B15" s="2"/>
      <c r="C15" s="2" t="s">
        <v>32</v>
      </c>
      <c r="D15" s="2"/>
      <c r="E15" s="3">
        <v>3415</v>
      </c>
    </row>
    <row r="16" spans="1:5" x14ac:dyDescent="0.25">
      <c r="A16" s="2"/>
      <c r="B16" s="2"/>
      <c r="C16" s="2" t="s">
        <v>33</v>
      </c>
      <c r="D16" s="2"/>
      <c r="E16" s="3">
        <v>1577.49</v>
      </c>
    </row>
    <row r="17" spans="1:5" ht="15.75" thickBot="1" x14ac:dyDescent="0.3">
      <c r="A17" s="2"/>
      <c r="B17" s="2"/>
      <c r="C17" s="2" t="s">
        <v>34</v>
      </c>
      <c r="D17" s="2"/>
      <c r="E17" s="5">
        <v>-4992.49</v>
      </c>
    </row>
    <row r="18" spans="1:5" ht="15.75" thickBot="1" x14ac:dyDescent="0.3">
      <c r="A18" s="2"/>
      <c r="B18" s="2" t="s">
        <v>35</v>
      </c>
      <c r="C18" s="2"/>
      <c r="D18" s="2"/>
      <c r="E18" s="6">
        <f>ROUND(SUM(E14:E17),5)</f>
        <v>0</v>
      </c>
    </row>
    <row r="19" spans="1:5" s="8" customFormat="1" ht="12" thickBot="1" x14ac:dyDescent="0.25">
      <c r="A19" s="2" t="s">
        <v>36</v>
      </c>
      <c r="B19" s="2"/>
      <c r="C19" s="2"/>
      <c r="D19" s="2"/>
      <c r="E19" s="7">
        <f>ROUND(E5+E13+E18,5)</f>
        <v>251714.48</v>
      </c>
    </row>
    <row r="20" spans="1:5" ht="15.75" thickTop="1" x14ac:dyDescent="0.25">
      <c r="A20" s="2" t="s">
        <v>37</v>
      </c>
      <c r="B20" s="2"/>
      <c r="C20" s="2"/>
      <c r="D20" s="2"/>
      <c r="E20" s="3"/>
    </row>
    <row r="21" spans="1:5" x14ac:dyDescent="0.25">
      <c r="A21" s="2"/>
      <c r="B21" s="2" t="s">
        <v>38</v>
      </c>
      <c r="C21" s="2"/>
      <c r="D21" s="2"/>
      <c r="E21" s="3"/>
    </row>
    <row r="22" spans="1:5" x14ac:dyDescent="0.25">
      <c r="A22" s="2"/>
      <c r="B22" s="2"/>
      <c r="C22" s="2" t="s">
        <v>39</v>
      </c>
      <c r="D22" s="2"/>
      <c r="E22" s="3"/>
    </row>
    <row r="23" spans="1:5" ht="15.75" thickBot="1" x14ac:dyDescent="0.3">
      <c r="A23" s="2"/>
      <c r="B23" s="2"/>
      <c r="C23" s="2"/>
      <c r="D23" s="2" t="s">
        <v>40</v>
      </c>
      <c r="E23" s="4">
        <v>6483.85</v>
      </c>
    </row>
    <row r="24" spans="1:5" x14ac:dyDescent="0.25">
      <c r="A24" s="2"/>
      <c r="B24" s="2"/>
      <c r="C24" s="2" t="s">
        <v>41</v>
      </c>
      <c r="D24" s="2"/>
      <c r="E24" s="3">
        <f>ROUND(SUM(E22:E23),5)</f>
        <v>6483.85</v>
      </c>
    </row>
    <row r="25" spans="1:5" x14ac:dyDescent="0.25">
      <c r="A25" s="2"/>
      <c r="B25" s="2"/>
      <c r="C25" s="2" t="s">
        <v>42</v>
      </c>
      <c r="D25" s="2"/>
      <c r="E25" s="3"/>
    </row>
    <row r="26" spans="1:5" ht="15.75" thickBot="1" x14ac:dyDescent="0.3">
      <c r="A26" s="2"/>
      <c r="B26" s="2"/>
      <c r="C26" s="2"/>
      <c r="D26" s="2" t="s">
        <v>40</v>
      </c>
      <c r="E26" s="4">
        <v>252870.08</v>
      </c>
    </row>
    <row r="27" spans="1:5" x14ac:dyDescent="0.25">
      <c r="A27" s="2"/>
      <c r="B27" s="2"/>
      <c r="C27" s="2" t="s">
        <v>43</v>
      </c>
      <c r="D27" s="2"/>
      <c r="E27" s="3">
        <f>ROUND(SUM(E25:E26),5)</f>
        <v>252870.08</v>
      </c>
    </row>
    <row r="28" spans="1:5" ht="15.75" thickBot="1" x14ac:dyDescent="0.3">
      <c r="A28" s="2"/>
      <c r="B28" s="2"/>
      <c r="C28" s="2" t="s">
        <v>15</v>
      </c>
      <c r="D28" s="2"/>
      <c r="E28" s="5">
        <v>-7639.45</v>
      </c>
    </row>
    <row r="29" spans="1:5" ht="15.75" thickBot="1" x14ac:dyDescent="0.3">
      <c r="A29" s="2"/>
      <c r="B29" s="2" t="s">
        <v>44</v>
      </c>
      <c r="C29" s="2"/>
      <c r="D29" s="2"/>
      <c r="E29" s="6">
        <f>ROUND(E21+E24+SUM(E27:E28),5)</f>
        <v>251714.48</v>
      </c>
    </row>
    <row r="30" spans="1:5" s="8" customFormat="1" ht="12" thickBot="1" x14ac:dyDescent="0.25">
      <c r="A30" s="2" t="s">
        <v>45</v>
      </c>
      <c r="B30" s="2"/>
      <c r="C30" s="2"/>
      <c r="D30" s="2"/>
      <c r="E30" s="7">
        <f>ROUND(E20+E29,5)</f>
        <v>251714.48</v>
      </c>
    </row>
    <row r="31" spans="1:5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314325</xdr:colOff>
                <xdr:row>1</xdr:row>
                <xdr:rowOff>28575</xdr:rowOff>
              </to>
            </anchor>
          </controlPr>
        </control>
      </mc:Choice>
      <mc:Fallback>
        <control shapeId="5121" r:id="rId4" name="FILTER"/>
      </mc:Fallback>
    </mc:AlternateContent>
    <mc:AlternateContent xmlns:mc="http://schemas.openxmlformats.org/markup-compatibility/2006">
      <mc:Choice Requires="x14">
        <control shapeId="512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314325</xdr:colOff>
                <xdr:row>1</xdr:row>
                <xdr:rowOff>28575</xdr:rowOff>
              </to>
            </anchor>
          </controlPr>
        </control>
      </mc:Choice>
      <mc:Fallback>
        <control shapeId="5122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297A-0DD6-4F5E-9803-0AE8C02774D0}">
  <sheetPr codeName="Sheet1"/>
  <dimension ref="A1:F43"/>
  <sheetViews>
    <sheetView showGridLines="0" workbookViewId="0">
      <pane xSplit="5" ySplit="4" topLeftCell="F38" activePane="bottomRight" state="frozenSplit"/>
      <selection pane="topRight" activeCell="F1" sqref="F1"/>
      <selection pane="bottomLeft" activeCell="A5" sqref="A5"/>
      <selection pane="bottomRight"/>
    </sheetView>
  </sheetViews>
  <sheetFormatPr defaultRowHeight="15" x14ac:dyDescent="0.25"/>
  <cols>
    <col min="1" max="4" width="3" style="16" customWidth="1"/>
    <col min="5" max="5" width="19.7109375" style="16" customWidth="1"/>
    <col min="6" max="6" width="9.85546875" style="17" bestFit="1" customWidth="1"/>
  </cols>
  <sheetData>
    <row r="1" spans="1:6" ht="15.75" x14ac:dyDescent="0.25">
      <c r="A1" s="9" t="s">
        <v>0</v>
      </c>
      <c r="B1" s="10"/>
      <c r="C1" s="10"/>
      <c r="D1" s="10"/>
      <c r="E1" s="10"/>
      <c r="F1" s="1"/>
    </row>
    <row r="2" spans="1:6" ht="18" x14ac:dyDescent="0.25">
      <c r="A2" s="11" t="s">
        <v>16</v>
      </c>
      <c r="B2" s="10"/>
      <c r="C2" s="10"/>
      <c r="D2" s="10"/>
      <c r="E2" s="10"/>
      <c r="F2" s="1"/>
    </row>
    <row r="3" spans="1:6" x14ac:dyDescent="0.25">
      <c r="A3" s="12" t="s">
        <v>59</v>
      </c>
      <c r="B3" s="10"/>
      <c r="C3" s="10"/>
      <c r="D3" s="10"/>
      <c r="E3" s="10"/>
      <c r="F3" s="1"/>
    </row>
    <row r="4" spans="1:6" s="15" customFormat="1" ht="15.75" thickBot="1" x14ac:dyDescent="0.3">
      <c r="A4" s="13"/>
      <c r="B4" s="13"/>
      <c r="C4" s="13"/>
      <c r="D4" s="13"/>
      <c r="E4" s="13"/>
      <c r="F4" s="14" t="s">
        <v>60</v>
      </c>
    </row>
    <row r="5" spans="1:6" ht="15.75" thickTop="1" x14ac:dyDescent="0.25">
      <c r="A5" s="2" t="s">
        <v>19</v>
      </c>
      <c r="B5" s="2"/>
      <c r="C5" s="2"/>
      <c r="D5" s="2"/>
      <c r="E5" s="2"/>
      <c r="F5" s="3"/>
    </row>
    <row r="6" spans="1:6" x14ac:dyDescent="0.25">
      <c r="A6" s="2"/>
      <c r="B6" s="2" t="s">
        <v>20</v>
      </c>
      <c r="C6" s="2"/>
      <c r="D6" s="2"/>
      <c r="E6" s="2"/>
      <c r="F6" s="3"/>
    </row>
    <row r="7" spans="1:6" x14ac:dyDescent="0.25">
      <c r="A7" s="2"/>
      <c r="B7" s="2"/>
      <c r="C7" s="2" t="s">
        <v>21</v>
      </c>
      <c r="D7" s="2"/>
      <c r="E7" s="2"/>
      <c r="F7" s="3"/>
    </row>
    <row r="8" spans="1:6" x14ac:dyDescent="0.25">
      <c r="A8" s="2"/>
      <c r="B8" s="2"/>
      <c r="C8" s="2"/>
      <c r="D8" s="2" t="s">
        <v>61</v>
      </c>
      <c r="E8" s="2"/>
      <c r="F8" s="3">
        <v>-136712.37</v>
      </c>
    </row>
    <row r="9" spans="1:6" x14ac:dyDescent="0.25">
      <c r="A9" s="2"/>
      <c r="B9" s="2"/>
      <c r="C9" s="2"/>
      <c r="D9" s="2" t="s">
        <v>58</v>
      </c>
      <c r="E9" s="2"/>
      <c r="F9" s="3">
        <v>47684.01</v>
      </c>
    </row>
    <row r="10" spans="1:6" x14ac:dyDescent="0.25">
      <c r="A10" s="2"/>
      <c r="B10" s="2"/>
      <c r="C10" s="2"/>
      <c r="D10" s="2" t="s">
        <v>22</v>
      </c>
      <c r="E10" s="2"/>
      <c r="F10" s="3">
        <v>406.4</v>
      </c>
    </row>
    <row r="11" spans="1:6" x14ac:dyDescent="0.25">
      <c r="A11" s="2"/>
      <c r="B11" s="2"/>
      <c r="C11" s="2"/>
      <c r="D11" s="2" t="s">
        <v>23</v>
      </c>
      <c r="E11" s="2"/>
      <c r="F11" s="3">
        <v>1358.15</v>
      </c>
    </row>
    <row r="12" spans="1:6" ht="15.75" thickBot="1" x14ac:dyDescent="0.3">
      <c r="A12" s="2"/>
      <c r="B12" s="2"/>
      <c r="C12" s="2"/>
      <c r="D12" s="2" t="s">
        <v>24</v>
      </c>
      <c r="E12" s="2"/>
      <c r="F12" s="4">
        <v>4348.1400000000003</v>
      </c>
    </row>
    <row r="13" spans="1:6" x14ac:dyDescent="0.25">
      <c r="A13" s="2"/>
      <c r="B13" s="2"/>
      <c r="C13" s="2" t="s">
        <v>25</v>
      </c>
      <c r="D13" s="2"/>
      <c r="E13" s="2"/>
      <c r="F13" s="3">
        <f>ROUND(SUM(F7:F12),5)</f>
        <v>-82915.67</v>
      </c>
    </row>
    <row r="14" spans="1:6" x14ac:dyDescent="0.25">
      <c r="A14" s="2"/>
      <c r="B14" s="2"/>
      <c r="C14" s="2" t="s">
        <v>26</v>
      </c>
      <c r="D14" s="2"/>
      <c r="E14" s="2"/>
      <c r="F14" s="3"/>
    </row>
    <row r="15" spans="1:6" x14ac:dyDescent="0.25">
      <c r="A15" s="2"/>
      <c r="B15" s="2"/>
      <c r="C15" s="2"/>
      <c r="D15" s="2" t="s">
        <v>62</v>
      </c>
      <c r="E15" s="2"/>
      <c r="F15" s="3"/>
    </row>
    <row r="16" spans="1:6" ht="15.75" thickBot="1" x14ac:dyDescent="0.3">
      <c r="A16" s="2"/>
      <c r="B16" s="2"/>
      <c r="C16" s="2"/>
      <c r="D16" s="2"/>
      <c r="E16" s="2" t="s">
        <v>27</v>
      </c>
      <c r="F16" s="4">
        <v>307137.14</v>
      </c>
    </row>
    <row r="17" spans="1:6" x14ac:dyDescent="0.25">
      <c r="A17" s="2"/>
      <c r="B17" s="2"/>
      <c r="C17" s="2"/>
      <c r="D17" s="2" t="s">
        <v>63</v>
      </c>
      <c r="E17" s="2"/>
      <c r="F17" s="3">
        <f>ROUND(SUM(F15:F16),5)</f>
        <v>307137.14</v>
      </c>
    </row>
    <row r="18" spans="1:6" x14ac:dyDescent="0.25">
      <c r="A18" s="2"/>
      <c r="B18" s="2"/>
      <c r="C18" s="2"/>
      <c r="D18" s="2" t="s">
        <v>6</v>
      </c>
      <c r="E18" s="2"/>
      <c r="F18" s="3"/>
    </row>
    <row r="19" spans="1:6" ht="15.75" thickBot="1" x14ac:dyDescent="0.3">
      <c r="A19" s="2"/>
      <c r="B19" s="2"/>
      <c r="C19" s="2"/>
      <c r="D19" s="2"/>
      <c r="E19" s="2" t="s">
        <v>27</v>
      </c>
      <c r="F19" s="4">
        <v>49773.11</v>
      </c>
    </row>
    <row r="20" spans="1:6" x14ac:dyDescent="0.25">
      <c r="A20" s="2"/>
      <c r="B20" s="2"/>
      <c r="C20" s="2"/>
      <c r="D20" s="2" t="s">
        <v>64</v>
      </c>
      <c r="E20" s="2"/>
      <c r="F20" s="3">
        <f>ROUND(SUM(F18:F19),5)</f>
        <v>49773.11</v>
      </c>
    </row>
    <row r="21" spans="1:6" x14ac:dyDescent="0.25">
      <c r="A21" s="2"/>
      <c r="B21" s="2"/>
      <c r="C21" s="2"/>
      <c r="D21" s="2" t="s">
        <v>7</v>
      </c>
      <c r="E21" s="2"/>
      <c r="F21" s="3"/>
    </row>
    <row r="22" spans="1:6" ht="15.75" thickBot="1" x14ac:dyDescent="0.3">
      <c r="A22" s="2"/>
      <c r="B22" s="2"/>
      <c r="C22" s="2"/>
      <c r="D22" s="2"/>
      <c r="E22" s="2" t="s">
        <v>27</v>
      </c>
      <c r="F22" s="5">
        <v>146728.32999999999</v>
      </c>
    </row>
    <row r="23" spans="1:6" ht="15.75" thickBot="1" x14ac:dyDescent="0.3">
      <c r="A23" s="2"/>
      <c r="B23" s="2"/>
      <c r="C23" s="2"/>
      <c r="D23" s="2" t="s">
        <v>28</v>
      </c>
      <c r="E23" s="2"/>
      <c r="F23" s="6">
        <f>ROUND(SUM(F21:F22),5)</f>
        <v>146728.32999999999</v>
      </c>
    </row>
    <row r="24" spans="1:6" ht="15.75" thickBot="1" x14ac:dyDescent="0.3">
      <c r="A24" s="2"/>
      <c r="B24" s="2"/>
      <c r="C24" s="2" t="s">
        <v>29</v>
      </c>
      <c r="D24" s="2"/>
      <c r="E24" s="2"/>
      <c r="F24" s="18">
        <f>ROUND(F14+F17+F20+F23,5)</f>
        <v>503638.58</v>
      </c>
    </row>
    <row r="25" spans="1:6" x14ac:dyDescent="0.25">
      <c r="A25" s="2"/>
      <c r="B25" s="2" t="s">
        <v>30</v>
      </c>
      <c r="C25" s="2"/>
      <c r="D25" s="2"/>
      <c r="E25" s="2"/>
      <c r="F25" s="3">
        <f>ROUND(F6+F13+F24,5)</f>
        <v>420722.91</v>
      </c>
    </row>
    <row r="26" spans="1:6" x14ac:dyDescent="0.25">
      <c r="A26" s="2"/>
      <c r="B26" s="2" t="s">
        <v>31</v>
      </c>
      <c r="C26" s="2"/>
      <c r="D26" s="2"/>
      <c r="E26" s="2"/>
      <c r="F26" s="3"/>
    </row>
    <row r="27" spans="1:6" x14ac:dyDescent="0.25">
      <c r="A27" s="2"/>
      <c r="B27" s="2"/>
      <c r="C27" s="2" t="s">
        <v>32</v>
      </c>
      <c r="D27" s="2"/>
      <c r="E27" s="2"/>
      <c r="F27" s="3">
        <v>3415</v>
      </c>
    </row>
    <row r="28" spans="1:6" x14ac:dyDescent="0.25">
      <c r="A28" s="2"/>
      <c r="B28" s="2"/>
      <c r="C28" s="2" t="s">
        <v>33</v>
      </c>
      <c r="D28" s="2"/>
      <c r="E28" s="2"/>
      <c r="F28" s="3">
        <v>1577.49</v>
      </c>
    </row>
    <row r="29" spans="1:6" ht="15.75" thickBot="1" x14ac:dyDescent="0.3">
      <c r="A29" s="2"/>
      <c r="B29" s="2"/>
      <c r="C29" s="2" t="s">
        <v>34</v>
      </c>
      <c r="D29" s="2"/>
      <c r="E29" s="2"/>
      <c r="F29" s="5">
        <v>-4992.49</v>
      </c>
    </row>
    <row r="30" spans="1:6" ht="15.75" thickBot="1" x14ac:dyDescent="0.3">
      <c r="A30" s="2"/>
      <c r="B30" s="2" t="s">
        <v>35</v>
      </c>
      <c r="C30" s="2"/>
      <c r="D30" s="2"/>
      <c r="E30" s="2"/>
      <c r="F30" s="6">
        <f>ROUND(SUM(F26:F29),5)</f>
        <v>0</v>
      </c>
    </row>
    <row r="31" spans="1:6" s="8" customFormat="1" ht="12" thickBot="1" x14ac:dyDescent="0.25">
      <c r="A31" s="2" t="s">
        <v>36</v>
      </c>
      <c r="B31" s="2"/>
      <c r="C31" s="2"/>
      <c r="D31" s="2"/>
      <c r="E31" s="2"/>
      <c r="F31" s="7">
        <f>ROUND(F5+F25+F30,5)</f>
        <v>420722.91</v>
      </c>
    </row>
    <row r="32" spans="1:6" ht="15.75" thickTop="1" x14ac:dyDescent="0.25">
      <c r="A32" s="2" t="s">
        <v>37</v>
      </c>
      <c r="B32" s="2"/>
      <c r="C32" s="2"/>
      <c r="D32" s="2"/>
      <c r="E32" s="2"/>
      <c r="F32" s="3"/>
    </row>
    <row r="33" spans="1:6" x14ac:dyDescent="0.25">
      <c r="A33" s="2"/>
      <c r="B33" s="2" t="s">
        <v>38</v>
      </c>
      <c r="C33" s="2"/>
      <c r="D33" s="2"/>
      <c r="E33" s="2"/>
      <c r="F33" s="3"/>
    </row>
    <row r="34" spans="1:6" x14ac:dyDescent="0.25">
      <c r="A34" s="2"/>
      <c r="B34" s="2"/>
      <c r="C34" s="2" t="s">
        <v>39</v>
      </c>
      <c r="D34" s="2"/>
      <c r="E34" s="2"/>
      <c r="F34" s="3"/>
    </row>
    <row r="35" spans="1:6" ht="15.75" thickBot="1" x14ac:dyDescent="0.3">
      <c r="A35" s="2"/>
      <c r="B35" s="2"/>
      <c r="C35" s="2"/>
      <c r="D35" s="2" t="s">
        <v>40</v>
      </c>
      <c r="E35" s="2"/>
      <c r="F35" s="4">
        <v>10233.85</v>
      </c>
    </row>
    <row r="36" spans="1:6" x14ac:dyDescent="0.25">
      <c r="A36" s="2"/>
      <c r="B36" s="2"/>
      <c r="C36" s="2" t="s">
        <v>41</v>
      </c>
      <c r="D36" s="2"/>
      <c r="E36" s="2"/>
      <c r="F36" s="3">
        <f>ROUND(SUM(F34:F35),5)</f>
        <v>10233.85</v>
      </c>
    </row>
    <row r="37" spans="1:6" x14ac:dyDescent="0.25">
      <c r="A37" s="2"/>
      <c r="B37" s="2"/>
      <c r="C37" s="2" t="s">
        <v>42</v>
      </c>
      <c r="D37" s="2"/>
      <c r="E37" s="2"/>
      <c r="F37" s="3"/>
    </row>
    <row r="38" spans="1:6" ht="15.75" thickBot="1" x14ac:dyDescent="0.3">
      <c r="A38" s="2"/>
      <c r="B38" s="2"/>
      <c r="C38" s="2"/>
      <c r="D38" s="2" t="s">
        <v>40</v>
      </c>
      <c r="E38" s="2"/>
      <c r="F38" s="4">
        <v>399120.08</v>
      </c>
    </row>
    <row r="39" spans="1:6" x14ac:dyDescent="0.25">
      <c r="A39" s="2"/>
      <c r="B39" s="2"/>
      <c r="C39" s="2" t="s">
        <v>43</v>
      </c>
      <c r="D39" s="2"/>
      <c r="E39" s="2"/>
      <c r="F39" s="3">
        <f>ROUND(SUM(F37:F38),5)</f>
        <v>399120.08</v>
      </c>
    </row>
    <row r="40" spans="1:6" ht="15.75" thickBot="1" x14ac:dyDescent="0.3">
      <c r="A40" s="2"/>
      <c r="B40" s="2"/>
      <c r="C40" s="2" t="s">
        <v>15</v>
      </c>
      <c r="D40" s="2"/>
      <c r="E40" s="2"/>
      <c r="F40" s="5">
        <v>11368.98</v>
      </c>
    </row>
    <row r="41" spans="1:6" ht="15.75" thickBot="1" x14ac:dyDescent="0.3">
      <c r="A41" s="2"/>
      <c r="B41" s="2" t="s">
        <v>44</v>
      </c>
      <c r="C41" s="2"/>
      <c r="D41" s="2"/>
      <c r="E41" s="2"/>
      <c r="F41" s="6">
        <f>ROUND(F33+F36+SUM(F39:F40),5)</f>
        <v>420722.91</v>
      </c>
    </row>
    <row r="42" spans="1:6" s="8" customFormat="1" ht="12" thickBot="1" x14ac:dyDescent="0.25">
      <c r="A42" s="2" t="s">
        <v>45</v>
      </c>
      <c r="B42" s="2"/>
      <c r="C42" s="2"/>
      <c r="D42" s="2"/>
      <c r="E42" s="2"/>
      <c r="F42" s="7">
        <f>ROUND(F32+F41,5)</f>
        <v>420722.91</v>
      </c>
    </row>
    <row r="43" spans="1:6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7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70" r:id="rId4" name="HEADER"/>
      </mc:Fallback>
    </mc:AlternateContent>
    <mc:AlternateContent xmlns:mc="http://schemas.openxmlformats.org/markup-compatibility/2006">
      <mc:Choice Requires="x14">
        <control shapeId="716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6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BA30-EB0B-4439-B170-EBF3158605C2}">
  <sheetPr codeName="Sheet7"/>
  <dimension ref="A1:F43"/>
  <sheetViews>
    <sheetView showGridLines="0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/>
    </sheetView>
  </sheetViews>
  <sheetFormatPr defaultRowHeight="15" x14ac:dyDescent="0.25"/>
  <cols>
    <col min="1" max="4" width="3" style="16" customWidth="1"/>
    <col min="5" max="5" width="19.7109375" style="16" customWidth="1"/>
    <col min="6" max="6" width="9.85546875" style="17" bestFit="1" customWidth="1"/>
  </cols>
  <sheetData>
    <row r="1" spans="1:6" ht="15.75" x14ac:dyDescent="0.25">
      <c r="A1" s="9" t="s">
        <v>0</v>
      </c>
      <c r="B1" s="10"/>
      <c r="C1" s="10"/>
      <c r="D1" s="10"/>
      <c r="E1" s="10"/>
      <c r="F1" s="1"/>
    </row>
    <row r="2" spans="1:6" ht="18" x14ac:dyDescent="0.25">
      <c r="A2" s="11" t="s">
        <v>16</v>
      </c>
      <c r="B2" s="10"/>
      <c r="C2" s="10"/>
      <c r="D2" s="10"/>
      <c r="E2" s="10"/>
      <c r="F2" s="1"/>
    </row>
    <row r="3" spans="1:6" x14ac:dyDescent="0.25">
      <c r="A3" s="12" t="s">
        <v>77</v>
      </c>
      <c r="B3" s="10"/>
      <c r="C3" s="10"/>
      <c r="D3" s="10"/>
      <c r="E3" s="10"/>
      <c r="F3" s="1"/>
    </row>
    <row r="4" spans="1:6" s="15" customFormat="1" ht="15.75" thickBot="1" x14ac:dyDescent="0.3">
      <c r="A4" s="13"/>
      <c r="B4" s="13"/>
      <c r="C4" s="13"/>
      <c r="D4" s="13"/>
      <c r="E4" s="13"/>
      <c r="F4" s="14" t="s">
        <v>78</v>
      </c>
    </row>
    <row r="5" spans="1:6" ht="15.75" thickTop="1" x14ac:dyDescent="0.25">
      <c r="A5" s="2" t="s">
        <v>19</v>
      </c>
      <c r="B5" s="2"/>
      <c r="C5" s="2"/>
      <c r="D5" s="2"/>
      <c r="E5" s="2"/>
      <c r="F5" s="3"/>
    </row>
    <row r="6" spans="1:6" x14ac:dyDescent="0.25">
      <c r="A6" s="2"/>
      <c r="B6" s="2" t="s">
        <v>20</v>
      </c>
      <c r="C6" s="2"/>
      <c r="D6" s="2"/>
      <c r="E6" s="2"/>
      <c r="F6" s="3"/>
    </row>
    <row r="7" spans="1:6" x14ac:dyDescent="0.25">
      <c r="A7" s="2"/>
      <c r="B7" s="2"/>
      <c r="C7" s="2" t="s">
        <v>21</v>
      </c>
      <c r="D7" s="2"/>
      <c r="E7" s="2"/>
      <c r="F7" s="3"/>
    </row>
    <row r="8" spans="1:6" x14ac:dyDescent="0.25">
      <c r="A8" s="2"/>
      <c r="B8" s="2"/>
      <c r="C8" s="2"/>
      <c r="D8" s="2" t="s">
        <v>61</v>
      </c>
      <c r="E8" s="2"/>
      <c r="F8" s="3">
        <v>-225372.75</v>
      </c>
    </row>
    <row r="9" spans="1:6" x14ac:dyDescent="0.25">
      <c r="A9" s="2"/>
      <c r="B9" s="2"/>
      <c r="C9" s="2"/>
      <c r="D9" s="2" t="s">
        <v>58</v>
      </c>
      <c r="E9" s="2"/>
      <c r="F9" s="3">
        <v>47686</v>
      </c>
    </row>
    <row r="10" spans="1:6" x14ac:dyDescent="0.25">
      <c r="A10" s="2"/>
      <c r="B10" s="2"/>
      <c r="C10" s="2"/>
      <c r="D10" s="2" t="s">
        <v>22</v>
      </c>
      <c r="E10" s="2"/>
      <c r="F10" s="3">
        <v>816</v>
      </c>
    </row>
    <row r="11" spans="1:6" x14ac:dyDescent="0.25">
      <c r="A11" s="2"/>
      <c r="B11" s="2"/>
      <c r="C11" s="2"/>
      <c r="D11" s="2" t="s">
        <v>23</v>
      </c>
      <c r="E11" s="2"/>
      <c r="F11" s="3">
        <v>1843.7</v>
      </c>
    </row>
    <row r="12" spans="1:6" ht="15.75" thickBot="1" x14ac:dyDescent="0.3">
      <c r="A12" s="2"/>
      <c r="B12" s="2"/>
      <c r="C12" s="2"/>
      <c r="D12" s="2" t="s">
        <v>24</v>
      </c>
      <c r="E12" s="2"/>
      <c r="F12" s="4">
        <v>4277.07</v>
      </c>
    </row>
    <row r="13" spans="1:6" x14ac:dyDescent="0.25">
      <c r="A13" s="2"/>
      <c r="B13" s="2"/>
      <c r="C13" s="2" t="s">
        <v>25</v>
      </c>
      <c r="D13" s="2"/>
      <c r="E13" s="2"/>
      <c r="F13" s="3">
        <f>ROUND(SUM(F7:F12),5)</f>
        <v>-170749.98</v>
      </c>
    </row>
    <row r="14" spans="1:6" x14ac:dyDescent="0.25">
      <c r="A14" s="2"/>
      <c r="B14" s="2"/>
      <c r="C14" s="2" t="s">
        <v>26</v>
      </c>
      <c r="D14" s="2"/>
      <c r="E14" s="2"/>
      <c r="F14" s="3"/>
    </row>
    <row r="15" spans="1:6" x14ac:dyDescent="0.25">
      <c r="A15" s="2"/>
      <c r="B15" s="2"/>
      <c r="C15" s="2"/>
      <c r="D15" s="2" t="s">
        <v>62</v>
      </c>
      <c r="E15" s="2"/>
      <c r="F15" s="3"/>
    </row>
    <row r="16" spans="1:6" ht="15.75" thickBot="1" x14ac:dyDescent="0.3">
      <c r="A16" s="2"/>
      <c r="B16" s="2"/>
      <c r="C16" s="2"/>
      <c r="D16" s="2"/>
      <c r="E16" s="2" t="s">
        <v>27</v>
      </c>
      <c r="F16" s="4">
        <v>509951.26</v>
      </c>
    </row>
    <row r="17" spans="1:6" x14ac:dyDescent="0.25">
      <c r="A17" s="2"/>
      <c r="B17" s="2"/>
      <c r="C17" s="2"/>
      <c r="D17" s="2" t="s">
        <v>63</v>
      </c>
      <c r="E17" s="2"/>
      <c r="F17" s="3">
        <f>ROUND(SUM(F15:F16),5)</f>
        <v>509951.26</v>
      </c>
    </row>
    <row r="18" spans="1:6" x14ac:dyDescent="0.25">
      <c r="A18" s="2"/>
      <c r="B18" s="2"/>
      <c r="C18" s="2"/>
      <c r="D18" s="2" t="s">
        <v>6</v>
      </c>
      <c r="E18" s="2"/>
      <c r="F18" s="3"/>
    </row>
    <row r="19" spans="1:6" ht="15.75" thickBot="1" x14ac:dyDescent="0.3">
      <c r="A19" s="2"/>
      <c r="B19" s="2"/>
      <c r="C19" s="2"/>
      <c r="D19" s="2"/>
      <c r="E19" s="2" t="s">
        <v>27</v>
      </c>
      <c r="F19" s="4">
        <v>63869.26</v>
      </c>
    </row>
    <row r="20" spans="1:6" x14ac:dyDescent="0.25">
      <c r="A20" s="2"/>
      <c r="B20" s="2"/>
      <c r="C20" s="2"/>
      <c r="D20" s="2" t="s">
        <v>64</v>
      </c>
      <c r="E20" s="2"/>
      <c r="F20" s="3">
        <f>ROUND(SUM(F18:F19),5)</f>
        <v>63869.26</v>
      </c>
    </row>
    <row r="21" spans="1:6" x14ac:dyDescent="0.25">
      <c r="A21" s="2"/>
      <c r="B21" s="2"/>
      <c r="C21" s="2"/>
      <c r="D21" s="2" t="s">
        <v>7</v>
      </c>
      <c r="E21" s="2"/>
      <c r="F21" s="3"/>
    </row>
    <row r="22" spans="1:6" ht="15.75" thickBot="1" x14ac:dyDescent="0.3">
      <c r="A22" s="2"/>
      <c r="B22" s="2"/>
      <c r="C22" s="2"/>
      <c r="D22" s="2"/>
      <c r="E22" s="2" t="s">
        <v>27</v>
      </c>
      <c r="F22" s="5">
        <v>178052.42</v>
      </c>
    </row>
    <row r="23" spans="1:6" ht="15.75" thickBot="1" x14ac:dyDescent="0.3">
      <c r="A23" s="2"/>
      <c r="B23" s="2"/>
      <c r="C23" s="2"/>
      <c r="D23" s="2" t="s">
        <v>28</v>
      </c>
      <c r="E23" s="2"/>
      <c r="F23" s="6">
        <f>ROUND(SUM(F21:F22),5)</f>
        <v>178052.42</v>
      </c>
    </row>
    <row r="24" spans="1:6" ht="15.75" thickBot="1" x14ac:dyDescent="0.3">
      <c r="A24" s="2"/>
      <c r="B24" s="2"/>
      <c r="C24" s="2" t="s">
        <v>29</v>
      </c>
      <c r="D24" s="2"/>
      <c r="E24" s="2"/>
      <c r="F24" s="18">
        <f>ROUND(F14+F17+F20+F23,5)</f>
        <v>751872.94</v>
      </c>
    </row>
    <row r="25" spans="1:6" x14ac:dyDescent="0.25">
      <c r="A25" s="2"/>
      <c r="B25" s="2" t="s">
        <v>30</v>
      </c>
      <c r="C25" s="2"/>
      <c r="D25" s="2"/>
      <c r="E25" s="2"/>
      <c r="F25" s="3">
        <f>ROUND(F6+F13+F24,5)</f>
        <v>581122.96</v>
      </c>
    </row>
    <row r="26" spans="1:6" x14ac:dyDescent="0.25">
      <c r="A26" s="2"/>
      <c r="B26" s="2" t="s">
        <v>31</v>
      </c>
      <c r="C26" s="2"/>
      <c r="D26" s="2"/>
      <c r="E26" s="2"/>
      <c r="F26" s="3"/>
    </row>
    <row r="27" spans="1:6" x14ac:dyDescent="0.25">
      <c r="A27" s="2"/>
      <c r="B27" s="2"/>
      <c r="C27" s="2" t="s">
        <v>32</v>
      </c>
      <c r="D27" s="2"/>
      <c r="E27" s="2"/>
      <c r="F27" s="3">
        <v>3415</v>
      </c>
    </row>
    <row r="28" spans="1:6" x14ac:dyDescent="0.25">
      <c r="A28" s="2"/>
      <c r="B28" s="2"/>
      <c r="C28" s="2" t="s">
        <v>33</v>
      </c>
      <c r="D28" s="2"/>
      <c r="E28" s="2"/>
      <c r="F28" s="3">
        <v>1577.49</v>
      </c>
    </row>
    <row r="29" spans="1:6" ht="15.75" thickBot="1" x14ac:dyDescent="0.3">
      <c r="A29" s="2"/>
      <c r="B29" s="2"/>
      <c r="C29" s="2" t="s">
        <v>34</v>
      </c>
      <c r="D29" s="2"/>
      <c r="E29" s="2"/>
      <c r="F29" s="5">
        <v>-4992.49</v>
      </c>
    </row>
    <row r="30" spans="1:6" ht="15.75" thickBot="1" x14ac:dyDescent="0.3">
      <c r="A30" s="2"/>
      <c r="B30" s="2" t="s">
        <v>35</v>
      </c>
      <c r="C30" s="2"/>
      <c r="D30" s="2"/>
      <c r="E30" s="2"/>
      <c r="F30" s="6">
        <f>ROUND(SUM(F26:F29),5)</f>
        <v>0</v>
      </c>
    </row>
    <row r="31" spans="1:6" s="8" customFormat="1" ht="12" thickBot="1" x14ac:dyDescent="0.25">
      <c r="A31" s="2" t="s">
        <v>36</v>
      </c>
      <c r="B31" s="2"/>
      <c r="C31" s="2"/>
      <c r="D31" s="2"/>
      <c r="E31" s="2"/>
      <c r="F31" s="7">
        <f>ROUND(F5+F25+F30,5)</f>
        <v>581122.96</v>
      </c>
    </row>
    <row r="32" spans="1:6" ht="15.75" thickTop="1" x14ac:dyDescent="0.25">
      <c r="A32" s="2" t="s">
        <v>37</v>
      </c>
      <c r="B32" s="2"/>
      <c r="C32" s="2"/>
      <c r="D32" s="2"/>
      <c r="E32" s="2"/>
      <c r="F32" s="3"/>
    </row>
    <row r="33" spans="1:6" x14ac:dyDescent="0.25">
      <c r="A33" s="2"/>
      <c r="B33" s="2" t="s">
        <v>38</v>
      </c>
      <c r="C33" s="2"/>
      <c r="D33" s="2"/>
      <c r="E33" s="2"/>
      <c r="F33" s="3"/>
    </row>
    <row r="34" spans="1:6" x14ac:dyDescent="0.25">
      <c r="A34" s="2"/>
      <c r="B34" s="2"/>
      <c r="C34" s="2" t="s">
        <v>39</v>
      </c>
      <c r="D34" s="2"/>
      <c r="E34" s="2"/>
      <c r="F34" s="3"/>
    </row>
    <row r="35" spans="1:6" ht="15.75" thickBot="1" x14ac:dyDescent="0.3">
      <c r="A35" s="2"/>
      <c r="B35" s="2"/>
      <c r="C35" s="2"/>
      <c r="D35" s="2" t="s">
        <v>40</v>
      </c>
      <c r="E35" s="2"/>
      <c r="F35" s="4">
        <v>10233.85</v>
      </c>
    </row>
    <row r="36" spans="1:6" x14ac:dyDescent="0.25">
      <c r="A36" s="2"/>
      <c r="B36" s="2"/>
      <c r="C36" s="2" t="s">
        <v>41</v>
      </c>
      <c r="D36" s="2"/>
      <c r="E36" s="2"/>
      <c r="F36" s="3">
        <f>ROUND(SUM(F34:F35),5)</f>
        <v>10233.85</v>
      </c>
    </row>
    <row r="37" spans="1:6" x14ac:dyDescent="0.25">
      <c r="A37" s="2"/>
      <c r="B37" s="2"/>
      <c r="C37" s="2" t="s">
        <v>42</v>
      </c>
      <c r="D37" s="2"/>
      <c r="E37" s="2"/>
      <c r="F37" s="3"/>
    </row>
    <row r="38" spans="1:6" ht="15.75" thickBot="1" x14ac:dyDescent="0.3">
      <c r="A38" s="2"/>
      <c r="B38" s="2"/>
      <c r="C38" s="2"/>
      <c r="D38" s="2" t="s">
        <v>40</v>
      </c>
      <c r="E38" s="2"/>
      <c r="F38" s="4">
        <v>399120.08</v>
      </c>
    </row>
    <row r="39" spans="1:6" x14ac:dyDescent="0.25">
      <c r="A39" s="2"/>
      <c r="B39" s="2"/>
      <c r="C39" s="2" t="s">
        <v>43</v>
      </c>
      <c r="D39" s="2"/>
      <c r="E39" s="2"/>
      <c r="F39" s="3">
        <f>ROUND(SUM(F37:F38),5)</f>
        <v>399120.08</v>
      </c>
    </row>
    <row r="40" spans="1:6" ht="15.75" thickBot="1" x14ac:dyDescent="0.3">
      <c r="A40" s="2"/>
      <c r="B40" s="2"/>
      <c r="C40" s="2" t="s">
        <v>15</v>
      </c>
      <c r="D40" s="2"/>
      <c r="E40" s="2"/>
      <c r="F40" s="5">
        <v>171769.03</v>
      </c>
    </row>
    <row r="41" spans="1:6" ht="15.75" thickBot="1" x14ac:dyDescent="0.3">
      <c r="A41" s="2"/>
      <c r="B41" s="2" t="s">
        <v>44</v>
      </c>
      <c r="C41" s="2"/>
      <c r="D41" s="2"/>
      <c r="E41" s="2"/>
      <c r="F41" s="6">
        <f>ROUND(F33+F36+SUM(F39:F40),5)</f>
        <v>581122.96</v>
      </c>
    </row>
    <row r="42" spans="1:6" s="8" customFormat="1" ht="12" thickBot="1" x14ac:dyDescent="0.25">
      <c r="A42" s="2" t="s">
        <v>45</v>
      </c>
      <c r="B42" s="2"/>
      <c r="C42" s="2"/>
      <c r="D42" s="2"/>
      <c r="E42" s="2"/>
      <c r="F42" s="7">
        <f>ROUND(F32+F41,5)</f>
        <v>581122.96</v>
      </c>
    </row>
    <row r="43" spans="1:6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26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1266" r:id="rId4" name="HEADER"/>
      </mc:Fallback>
    </mc:AlternateContent>
    <mc:AlternateContent xmlns:mc="http://schemas.openxmlformats.org/markup-compatibility/2006">
      <mc:Choice Requires="x14">
        <control shapeId="1126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1265" r:id="rId6" name="FILT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7E558-DB70-45FD-ACA0-C5F6AB30E56A}">
  <sheetPr codeName="Sheet6"/>
  <dimension ref="A1:F40"/>
  <sheetViews>
    <sheetView showGridLines="0" tabSelected="1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 activeCell="I7" sqref="I6:I7"/>
    </sheetView>
  </sheetViews>
  <sheetFormatPr defaultRowHeight="15" x14ac:dyDescent="0.25"/>
  <cols>
    <col min="1" max="4" width="3" style="16" customWidth="1"/>
    <col min="5" max="5" width="19.7109375" style="16" customWidth="1"/>
    <col min="6" max="6" width="9.85546875" style="17" bestFit="1" customWidth="1"/>
  </cols>
  <sheetData>
    <row r="1" spans="1:6" ht="15.75" x14ac:dyDescent="0.25">
      <c r="A1" s="9" t="s">
        <v>0</v>
      </c>
      <c r="B1" s="10"/>
      <c r="C1" s="10"/>
      <c r="D1" s="10"/>
      <c r="E1" s="10"/>
      <c r="F1" s="1"/>
    </row>
    <row r="2" spans="1:6" ht="18" x14ac:dyDescent="0.25">
      <c r="A2" s="11" t="s">
        <v>16</v>
      </c>
      <c r="B2" s="10"/>
      <c r="C2" s="10"/>
      <c r="D2" s="10"/>
      <c r="E2" s="10"/>
      <c r="F2" s="1"/>
    </row>
    <row r="3" spans="1:6" x14ac:dyDescent="0.25">
      <c r="A3" s="12" t="s">
        <v>75</v>
      </c>
      <c r="B3" s="10"/>
      <c r="C3" s="10"/>
      <c r="D3" s="10"/>
      <c r="E3" s="10"/>
      <c r="F3" s="1"/>
    </row>
    <row r="4" spans="1:6" s="15" customFormat="1" ht="15.75" thickBot="1" x14ac:dyDescent="0.3">
      <c r="A4" s="13"/>
      <c r="B4" s="13"/>
      <c r="C4" s="13"/>
      <c r="D4" s="13"/>
      <c r="E4" s="13"/>
      <c r="F4" s="14" t="s">
        <v>76</v>
      </c>
    </row>
    <row r="5" spans="1:6" ht="15.75" thickTop="1" x14ac:dyDescent="0.25">
      <c r="A5" s="2" t="s">
        <v>19</v>
      </c>
      <c r="B5" s="2"/>
      <c r="C5" s="2"/>
      <c r="D5" s="2"/>
      <c r="E5" s="2"/>
      <c r="F5" s="3"/>
    </row>
    <row r="6" spans="1:6" x14ac:dyDescent="0.25">
      <c r="A6" s="2"/>
      <c r="B6" s="2" t="s">
        <v>20</v>
      </c>
      <c r="C6" s="2"/>
      <c r="D6" s="2"/>
      <c r="E6" s="2"/>
      <c r="F6" s="3"/>
    </row>
    <row r="7" spans="1:6" x14ac:dyDescent="0.25">
      <c r="A7" s="2"/>
      <c r="B7" s="2"/>
      <c r="C7" s="2" t="s">
        <v>21</v>
      </c>
      <c r="D7" s="2"/>
      <c r="E7" s="2"/>
      <c r="F7" s="3"/>
    </row>
    <row r="8" spans="1:6" x14ac:dyDescent="0.25">
      <c r="A8" s="2"/>
      <c r="B8" s="2"/>
      <c r="C8" s="2"/>
      <c r="D8" s="2" t="s">
        <v>61</v>
      </c>
      <c r="E8" s="2"/>
      <c r="F8" s="3">
        <v>-217305.67</v>
      </c>
    </row>
    <row r="9" spans="1:6" x14ac:dyDescent="0.25">
      <c r="A9" s="2"/>
      <c r="B9" s="2"/>
      <c r="C9" s="2"/>
      <c r="D9" s="2" t="s">
        <v>58</v>
      </c>
      <c r="E9" s="2"/>
      <c r="F9" s="3">
        <v>47687.92</v>
      </c>
    </row>
    <row r="10" spans="1:6" x14ac:dyDescent="0.25">
      <c r="A10" s="2"/>
      <c r="B10" s="2"/>
      <c r="C10" s="2"/>
      <c r="D10" s="2" t="s">
        <v>22</v>
      </c>
      <c r="E10" s="2"/>
      <c r="F10" s="3">
        <v>486.72</v>
      </c>
    </row>
    <row r="11" spans="1:6" x14ac:dyDescent="0.25">
      <c r="A11" s="2"/>
      <c r="B11" s="2"/>
      <c r="C11" s="2"/>
      <c r="D11" s="2" t="s">
        <v>23</v>
      </c>
      <c r="E11" s="2"/>
      <c r="F11" s="3">
        <v>181519.91</v>
      </c>
    </row>
    <row r="12" spans="1:6" ht="15.75" thickBot="1" x14ac:dyDescent="0.3">
      <c r="A12" s="2"/>
      <c r="B12" s="2"/>
      <c r="C12" s="2"/>
      <c r="D12" s="2" t="s">
        <v>24</v>
      </c>
      <c r="E12" s="2"/>
      <c r="F12" s="4">
        <v>4216.6400000000003</v>
      </c>
    </row>
    <row r="13" spans="1:6" x14ac:dyDescent="0.25">
      <c r="A13" s="2"/>
      <c r="B13" s="2"/>
      <c r="C13" s="2" t="s">
        <v>25</v>
      </c>
      <c r="D13" s="2"/>
      <c r="E13" s="2"/>
      <c r="F13" s="3">
        <f>ROUND(SUM(F7:F12),5)</f>
        <v>16605.52</v>
      </c>
    </row>
    <row r="14" spans="1:6" x14ac:dyDescent="0.25">
      <c r="A14" s="2"/>
      <c r="B14" s="2"/>
      <c r="C14" s="2" t="s">
        <v>26</v>
      </c>
      <c r="D14" s="2"/>
      <c r="E14" s="2"/>
      <c r="F14" s="3"/>
    </row>
    <row r="15" spans="1:6" x14ac:dyDescent="0.25">
      <c r="A15" s="2"/>
      <c r="B15" s="2"/>
      <c r="C15" s="2"/>
      <c r="D15" s="2" t="s">
        <v>62</v>
      </c>
      <c r="E15" s="2"/>
      <c r="F15" s="3"/>
    </row>
    <row r="16" spans="1:6" ht="15.75" thickBot="1" x14ac:dyDescent="0.3">
      <c r="A16" s="2"/>
      <c r="B16" s="2"/>
      <c r="C16" s="2"/>
      <c r="D16" s="2"/>
      <c r="E16" s="2" t="s">
        <v>27</v>
      </c>
      <c r="F16" s="4">
        <v>487848.9</v>
      </c>
    </row>
    <row r="17" spans="1:6" x14ac:dyDescent="0.25">
      <c r="A17" s="2"/>
      <c r="B17" s="2"/>
      <c r="C17" s="2"/>
      <c r="D17" s="2" t="s">
        <v>63</v>
      </c>
      <c r="E17" s="2"/>
      <c r="F17" s="3">
        <f>ROUND(SUM(F15:F16),5)</f>
        <v>487848.9</v>
      </c>
    </row>
    <row r="18" spans="1:6" x14ac:dyDescent="0.25">
      <c r="A18" s="2"/>
      <c r="B18" s="2"/>
      <c r="C18" s="2"/>
      <c r="D18" s="2" t="s">
        <v>6</v>
      </c>
      <c r="E18" s="2"/>
      <c r="F18" s="3"/>
    </row>
    <row r="19" spans="1:6" ht="15.75" thickBot="1" x14ac:dyDescent="0.3">
      <c r="A19" s="2"/>
      <c r="B19" s="2"/>
      <c r="C19" s="2"/>
      <c r="D19" s="2"/>
      <c r="E19" s="2" t="s">
        <v>27</v>
      </c>
      <c r="F19" s="5">
        <v>65310.63</v>
      </c>
    </row>
    <row r="20" spans="1:6" ht="15.75" thickBot="1" x14ac:dyDescent="0.3">
      <c r="A20" s="2"/>
      <c r="B20" s="2"/>
      <c r="C20" s="2"/>
      <c r="D20" s="2" t="s">
        <v>64</v>
      </c>
      <c r="E20" s="2"/>
      <c r="F20" s="6">
        <f>ROUND(SUM(F18:F19),5)</f>
        <v>65310.63</v>
      </c>
    </row>
    <row r="21" spans="1:6" ht="15.75" thickBot="1" x14ac:dyDescent="0.3">
      <c r="A21" s="2"/>
      <c r="B21" s="2"/>
      <c r="C21" s="2" t="s">
        <v>29</v>
      </c>
      <c r="D21" s="2"/>
      <c r="E21" s="2"/>
      <c r="F21" s="18">
        <f>ROUND(F14+F17+F20,5)</f>
        <v>553159.53</v>
      </c>
    </row>
    <row r="22" spans="1:6" x14ac:dyDescent="0.25">
      <c r="A22" s="2"/>
      <c r="B22" s="2" t="s">
        <v>30</v>
      </c>
      <c r="C22" s="2"/>
      <c r="D22" s="2"/>
      <c r="E22" s="2"/>
      <c r="F22" s="3">
        <f>ROUND(F6+F13+F21,5)</f>
        <v>569765.05000000005</v>
      </c>
    </row>
    <row r="23" spans="1:6" x14ac:dyDescent="0.25">
      <c r="A23" s="2"/>
      <c r="B23" s="2" t="s">
        <v>31</v>
      </c>
      <c r="C23" s="2"/>
      <c r="D23" s="2"/>
      <c r="E23" s="2"/>
      <c r="F23" s="3"/>
    </row>
    <row r="24" spans="1:6" x14ac:dyDescent="0.25">
      <c r="A24" s="2"/>
      <c r="B24" s="2"/>
      <c r="C24" s="2" t="s">
        <v>32</v>
      </c>
      <c r="D24" s="2"/>
      <c r="E24" s="2"/>
      <c r="F24" s="3">
        <v>3415</v>
      </c>
    </row>
    <row r="25" spans="1:6" x14ac:dyDescent="0.25">
      <c r="A25" s="2"/>
      <c r="B25" s="2"/>
      <c r="C25" s="2" t="s">
        <v>33</v>
      </c>
      <c r="D25" s="2"/>
      <c r="E25" s="2"/>
      <c r="F25" s="3">
        <v>1577.49</v>
      </c>
    </row>
    <row r="26" spans="1:6" ht="15.75" thickBot="1" x14ac:dyDescent="0.3">
      <c r="A26" s="2"/>
      <c r="B26" s="2"/>
      <c r="C26" s="2" t="s">
        <v>34</v>
      </c>
      <c r="D26" s="2"/>
      <c r="E26" s="2"/>
      <c r="F26" s="5">
        <v>-4992.49</v>
      </c>
    </row>
    <row r="27" spans="1:6" ht="15.75" thickBot="1" x14ac:dyDescent="0.3">
      <c r="A27" s="2"/>
      <c r="B27" s="2" t="s">
        <v>35</v>
      </c>
      <c r="C27" s="2"/>
      <c r="D27" s="2"/>
      <c r="E27" s="2"/>
      <c r="F27" s="6">
        <f>ROUND(SUM(F23:F26),5)</f>
        <v>0</v>
      </c>
    </row>
    <row r="28" spans="1:6" s="8" customFormat="1" ht="12" thickBot="1" x14ac:dyDescent="0.25">
      <c r="A28" s="2" t="s">
        <v>36</v>
      </c>
      <c r="B28" s="2"/>
      <c r="C28" s="2"/>
      <c r="D28" s="2"/>
      <c r="E28" s="2"/>
      <c r="F28" s="7">
        <f>ROUND(F5+F22+F27,5)</f>
        <v>569765.05000000005</v>
      </c>
    </row>
    <row r="29" spans="1:6" ht="15.75" thickTop="1" x14ac:dyDescent="0.25">
      <c r="A29" s="2" t="s">
        <v>37</v>
      </c>
      <c r="B29" s="2"/>
      <c r="C29" s="2"/>
      <c r="D29" s="2"/>
      <c r="E29" s="2"/>
      <c r="F29" s="3"/>
    </row>
    <row r="30" spans="1:6" x14ac:dyDescent="0.25">
      <c r="A30" s="2"/>
      <c r="B30" s="2" t="s">
        <v>38</v>
      </c>
      <c r="C30" s="2"/>
      <c r="D30" s="2"/>
      <c r="E30" s="2"/>
      <c r="F30" s="3"/>
    </row>
    <row r="31" spans="1:6" x14ac:dyDescent="0.25">
      <c r="A31" s="2"/>
      <c r="B31" s="2"/>
      <c r="C31" s="2" t="s">
        <v>39</v>
      </c>
      <c r="D31" s="2"/>
      <c r="E31" s="2"/>
      <c r="F31" s="3"/>
    </row>
    <row r="32" spans="1:6" ht="15.75" thickBot="1" x14ac:dyDescent="0.3">
      <c r="A32" s="2"/>
      <c r="B32" s="2"/>
      <c r="C32" s="2"/>
      <c r="D32" s="2" t="s">
        <v>40</v>
      </c>
      <c r="E32" s="2"/>
      <c r="F32" s="4">
        <v>10233.85</v>
      </c>
    </row>
    <row r="33" spans="1:6" x14ac:dyDescent="0.25">
      <c r="A33" s="2"/>
      <c r="B33" s="2"/>
      <c r="C33" s="2" t="s">
        <v>41</v>
      </c>
      <c r="D33" s="2"/>
      <c r="E33" s="2"/>
      <c r="F33" s="3">
        <f>ROUND(SUM(F31:F32),5)</f>
        <v>10233.85</v>
      </c>
    </row>
    <row r="34" spans="1:6" x14ac:dyDescent="0.25">
      <c r="A34" s="2"/>
      <c r="B34" s="2"/>
      <c r="C34" s="2" t="s">
        <v>42</v>
      </c>
      <c r="D34" s="2"/>
      <c r="E34" s="2"/>
      <c r="F34" s="3"/>
    </row>
    <row r="35" spans="1:6" ht="15.75" thickBot="1" x14ac:dyDescent="0.3">
      <c r="A35" s="2"/>
      <c r="B35" s="2"/>
      <c r="C35" s="2"/>
      <c r="D35" s="2" t="s">
        <v>40</v>
      </c>
      <c r="E35" s="2"/>
      <c r="F35" s="4">
        <v>399120.08</v>
      </c>
    </row>
    <row r="36" spans="1:6" x14ac:dyDescent="0.25">
      <c r="A36" s="2"/>
      <c r="B36" s="2"/>
      <c r="C36" s="2" t="s">
        <v>43</v>
      </c>
      <c r="D36" s="2"/>
      <c r="E36" s="2"/>
      <c r="F36" s="3">
        <f>ROUND(SUM(F34:F35),5)</f>
        <v>399120.08</v>
      </c>
    </row>
    <row r="37" spans="1:6" ht="15.75" thickBot="1" x14ac:dyDescent="0.3">
      <c r="A37" s="2"/>
      <c r="B37" s="2"/>
      <c r="C37" s="2" t="s">
        <v>15</v>
      </c>
      <c r="D37" s="2"/>
      <c r="E37" s="2"/>
      <c r="F37" s="5">
        <v>160411.12</v>
      </c>
    </row>
    <row r="38" spans="1:6" ht="15.75" thickBot="1" x14ac:dyDescent="0.3">
      <c r="A38" s="2"/>
      <c r="B38" s="2" t="s">
        <v>44</v>
      </c>
      <c r="C38" s="2"/>
      <c r="D38" s="2"/>
      <c r="E38" s="2"/>
      <c r="F38" s="6">
        <f>ROUND(F30+F33+SUM(F36:F37),5)</f>
        <v>569765.05000000005</v>
      </c>
    </row>
    <row r="39" spans="1:6" s="8" customFormat="1" ht="12" thickBot="1" x14ac:dyDescent="0.25">
      <c r="A39" s="2" t="s">
        <v>45</v>
      </c>
      <c r="B39" s="2"/>
      <c r="C39" s="2"/>
      <c r="D39" s="2"/>
      <c r="E39" s="2"/>
      <c r="F39" s="7">
        <f>ROUND(F29+F38,5)</f>
        <v>569765.05000000005</v>
      </c>
    </row>
    <row r="40" spans="1:6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4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42" r:id="rId4" name="HEADER"/>
      </mc:Fallback>
    </mc:AlternateContent>
    <mc:AlternateContent xmlns:mc="http://schemas.openxmlformats.org/markup-compatibility/2006">
      <mc:Choice Requires="x14">
        <control shapeId="1024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41" r:id="rId6" name="FILTER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084DC-AD85-4D13-AF02-1FB37E00DA61}">
  <sheetPr codeName="Sheet5"/>
  <dimension ref="A1:AD26"/>
  <sheetViews>
    <sheetView showGridLines="0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 activeCell="H2" sqref="H2"/>
    </sheetView>
  </sheetViews>
  <sheetFormatPr defaultRowHeight="15" x14ac:dyDescent="0.25"/>
  <cols>
    <col min="1" max="4" width="3" style="16" customWidth="1"/>
    <col min="5" max="5" width="21.28515625" style="16" customWidth="1"/>
    <col min="6" max="6" width="5.85546875" style="17" bestFit="1" customWidth="1"/>
    <col min="7" max="7" width="2.28515625" style="17" customWidth="1"/>
    <col min="8" max="8" width="6" style="17" bestFit="1" customWidth="1"/>
    <col min="9" max="9" width="2.28515625" style="17" customWidth="1"/>
    <col min="10" max="10" width="6.140625" style="17" bestFit="1" customWidth="1"/>
    <col min="11" max="11" width="2.28515625" style="17" customWidth="1"/>
    <col min="12" max="12" width="6" style="17" bestFit="1" customWidth="1"/>
    <col min="13" max="13" width="2.28515625" style="17" customWidth="1"/>
    <col min="14" max="14" width="6.28515625" style="17" bestFit="1" customWidth="1"/>
    <col min="15" max="15" width="2.28515625" style="17" customWidth="1"/>
    <col min="16" max="16" width="6" style="17" bestFit="1" customWidth="1"/>
    <col min="17" max="17" width="2.28515625" style="17" customWidth="1"/>
    <col min="18" max="18" width="5.42578125" style="17" bestFit="1" customWidth="1"/>
    <col min="19" max="19" width="2.28515625" style="17" customWidth="1"/>
    <col min="20" max="20" width="7.5703125" style="17" bestFit="1" customWidth="1"/>
    <col min="21" max="21" width="2.28515625" style="17" customWidth="1"/>
    <col min="22" max="22" width="9" style="17" bestFit="1" customWidth="1"/>
    <col min="23" max="23" width="2.28515625" style="17" customWidth="1"/>
    <col min="24" max="24" width="8.42578125" style="17" bestFit="1" customWidth="1"/>
    <col min="25" max="25" width="2.28515625" style="17" customWidth="1"/>
    <col min="26" max="26" width="9.28515625" style="17" bestFit="1" customWidth="1"/>
    <col min="27" max="27" width="2.28515625" style="17" customWidth="1"/>
    <col min="28" max="28" width="9" style="17" bestFit="1" customWidth="1"/>
    <col min="29" max="29" width="2.28515625" style="17" customWidth="1"/>
    <col min="30" max="30" width="9.28515625" style="17" bestFit="1" customWidth="1"/>
  </cols>
  <sheetData>
    <row r="1" spans="1:30" ht="15.75" x14ac:dyDescent="0.25">
      <c r="A1" s="9" t="s">
        <v>0</v>
      </c>
      <c r="B1" s="10"/>
      <c r="C1" s="10"/>
      <c r="D1" s="10"/>
      <c r="E1" s="1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8" x14ac:dyDescent="0.25">
      <c r="A2" s="11" t="s">
        <v>1</v>
      </c>
      <c r="B2" s="10"/>
      <c r="C2" s="10"/>
      <c r="D2" s="10"/>
      <c r="E2" s="1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12" t="s">
        <v>71</v>
      </c>
      <c r="B3" s="10"/>
      <c r="C3" s="10"/>
      <c r="D3" s="10"/>
      <c r="E3" s="1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s="15" customFormat="1" ht="15.75" thickBot="1" x14ac:dyDescent="0.3">
      <c r="A4" s="13"/>
      <c r="B4" s="13"/>
      <c r="C4" s="13"/>
      <c r="D4" s="13"/>
      <c r="E4" s="13"/>
      <c r="F4" s="14" t="s">
        <v>46</v>
      </c>
      <c r="G4" s="20"/>
      <c r="H4" s="14" t="s">
        <v>47</v>
      </c>
      <c r="I4" s="20"/>
      <c r="J4" s="14" t="s">
        <v>48</v>
      </c>
      <c r="K4" s="20"/>
      <c r="L4" s="14" t="s">
        <v>49</v>
      </c>
      <c r="M4" s="20"/>
      <c r="N4" s="14" t="s">
        <v>50</v>
      </c>
      <c r="O4" s="20"/>
      <c r="P4" s="14" t="s">
        <v>51</v>
      </c>
      <c r="Q4" s="20"/>
      <c r="R4" s="14" t="s">
        <v>52</v>
      </c>
      <c r="S4" s="20"/>
      <c r="T4" s="14" t="s">
        <v>2</v>
      </c>
      <c r="U4" s="20"/>
      <c r="V4" s="14" t="s">
        <v>53</v>
      </c>
      <c r="W4" s="20"/>
      <c r="X4" s="14" t="s">
        <v>65</v>
      </c>
      <c r="Y4" s="20"/>
      <c r="Z4" s="14" t="s">
        <v>72</v>
      </c>
      <c r="AA4" s="20"/>
      <c r="AB4" s="14" t="s">
        <v>73</v>
      </c>
      <c r="AC4" s="20"/>
      <c r="AD4" s="14" t="s">
        <v>54</v>
      </c>
    </row>
    <row r="5" spans="1:30" ht="15.75" thickTop="1" x14ac:dyDescent="0.25">
      <c r="A5" s="2"/>
      <c r="B5" s="2" t="s">
        <v>3</v>
      </c>
      <c r="C5" s="2"/>
      <c r="D5" s="2"/>
      <c r="E5" s="2"/>
      <c r="F5" s="3"/>
      <c r="G5" s="19"/>
      <c r="H5" s="3"/>
      <c r="I5" s="19"/>
      <c r="J5" s="3"/>
      <c r="K5" s="19"/>
      <c r="L5" s="3"/>
      <c r="M5" s="19"/>
      <c r="N5" s="3"/>
      <c r="O5" s="19"/>
      <c r="P5" s="3"/>
      <c r="Q5" s="19"/>
      <c r="R5" s="3"/>
      <c r="S5" s="19"/>
      <c r="T5" s="3"/>
      <c r="U5" s="19"/>
      <c r="V5" s="3"/>
      <c r="W5" s="19"/>
      <c r="X5" s="3"/>
      <c r="Y5" s="19"/>
      <c r="Z5" s="3"/>
      <c r="AA5" s="19"/>
      <c r="AB5" s="3"/>
      <c r="AC5" s="19"/>
      <c r="AD5" s="3"/>
    </row>
    <row r="6" spans="1:30" x14ac:dyDescent="0.25">
      <c r="A6" s="2"/>
      <c r="B6" s="2"/>
      <c r="C6" s="2" t="s">
        <v>4</v>
      </c>
      <c r="D6" s="2"/>
      <c r="E6" s="2"/>
      <c r="F6" s="3"/>
      <c r="G6" s="19"/>
      <c r="H6" s="3"/>
      <c r="I6" s="19"/>
      <c r="J6" s="3"/>
      <c r="K6" s="19"/>
      <c r="L6" s="3"/>
      <c r="M6" s="19"/>
      <c r="N6" s="3"/>
      <c r="O6" s="19"/>
      <c r="P6" s="3"/>
      <c r="Q6" s="19"/>
      <c r="R6" s="3"/>
      <c r="S6" s="19"/>
      <c r="T6" s="3"/>
      <c r="U6" s="19"/>
      <c r="V6" s="3"/>
      <c r="W6" s="19"/>
      <c r="X6" s="3"/>
      <c r="Y6" s="19"/>
      <c r="Z6" s="3"/>
      <c r="AA6" s="19"/>
      <c r="AB6" s="3"/>
      <c r="AC6" s="19"/>
      <c r="AD6" s="3"/>
    </row>
    <row r="7" spans="1:30" x14ac:dyDescent="0.25">
      <c r="A7" s="2"/>
      <c r="B7" s="2"/>
      <c r="C7" s="2"/>
      <c r="D7" s="2" t="s">
        <v>66</v>
      </c>
      <c r="E7" s="2"/>
      <c r="F7" s="3">
        <v>0</v>
      </c>
      <c r="G7" s="19"/>
      <c r="H7" s="3">
        <v>0</v>
      </c>
      <c r="I7" s="19"/>
      <c r="J7" s="3">
        <v>0</v>
      </c>
      <c r="K7" s="19"/>
      <c r="L7" s="3">
        <v>0</v>
      </c>
      <c r="M7" s="19"/>
      <c r="N7" s="3">
        <v>0</v>
      </c>
      <c r="O7" s="19"/>
      <c r="P7" s="3">
        <v>0</v>
      </c>
      <c r="Q7" s="19"/>
      <c r="R7" s="3">
        <v>0</v>
      </c>
      <c r="S7" s="19"/>
      <c r="T7" s="3">
        <v>0</v>
      </c>
      <c r="U7" s="19"/>
      <c r="V7" s="3">
        <v>0</v>
      </c>
      <c r="W7" s="19"/>
      <c r="X7" s="3">
        <v>151.99</v>
      </c>
      <c r="Y7" s="19"/>
      <c r="Z7" s="3">
        <v>0</v>
      </c>
      <c r="AA7" s="19"/>
      <c r="AB7" s="3">
        <v>0.97</v>
      </c>
      <c r="AC7" s="19"/>
      <c r="AD7" s="3">
        <f>ROUND(SUM(F7:AB7),5)</f>
        <v>152.96</v>
      </c>
    </row>
    <row r="8" spans="1:30" x14ac:dyDescent="0.25">
      <c r="A8" s="2"/>
      <c r="B8" s="2"/>
      <c r="C8" s="2"/>
      <c r="D8" s="2" t="s">
        <v>5</v>
      </c>
      <c r="E8" s="2"/>
      <c r="F8" s="3"/>
      <c r="G8" s="19"/>
      <c r="H8" s="3"/>
      <c r="I8" s="19"/>
      <c r="J8" s="3"/>
      <c r="K8" s="19"/>
      <c r="L8" s="3"/>
      <c r="M8" s="19"/>
      <c r="N8" s="3"/>
      <c r="O8" s="19"/>
      <c r="P8" s="3"/>
      <c r="Q8" s="19"/>
      <c r="R8" s="3"/>
      <c r="S8" s="19"/>
      <c r="T8" s="3"/>
      <c r="U8" s="19"/>
      <c r="V8" s="3"/>
      <c r="W8" s="19"/>
      <c r="X8" s="3"/>
      <c r="Y8" s="19"/>
      <c r="Z8" s="3"/>
      <c r="AA8" s="19"/>
      <c r="AB8" s="3"/>
      <c r="AC8" s="19"/>
      <c r="AD8" s="3"/>
    </row>
    <row r="9" spans="1:30" x14ac:dyDescent="0.25">
      <c r="A9" s="2"/>
      <c r="B9" s="2"/>
      <c r="C9" s="2"/>
      <c r="D9" s="2"/>
      <c r="E9" s="2" t="s">
        <v>62</v>
      </c>
      <c r="F9" s="3">
        <v>0</v>
      </c>
      <c r="G9" s="19"/>
      <c r="H9" s="3">
        <v>0</v>
      </c>
      <c r="I9" s="19"/>
      <c r="J9" s="3">
        <v>0</v>
      </c>
      <c r="K9" s="19"/>
      <c r="L9" s="3">
        <v>0</v>
      </c>
      <c r="M9" s="19"/>
      <c r="N9" s="3">
        <v>0</v>
      </c>
      <c r="O9" s="19"/>
      <c r="P9" s="3">
        <v>0</v>
      </c>
      <c r="Q9" s="19"/>
      <c r="R9" s="3">
        <v>0</v>
      </c>
      <c r="S9" s="19"/>
      <c r="T9" s="3">
        <v>0</v>
      </c>
      <c r="U9" s="19"/>
      <c r="V9" s="3">
        <v>0</v>
      </c>
      <c r="W9" s="19"/>
      <c r="X9" s="3">
        <v>20449.939999999999</v>
      </c>
      <c r="Y9" s="19"/>
      <c r="Z9" s="3">
        <v>114258.91</v>
      </c>
      <c r="AA9" s="19"/>
      <c r="AB9" s="3">
        <v>-12730.4</v>
      </c>
      <c r="AC9" s="19"/>
      <c r="AD9" s="3">
        <f>ROUND(SUM(F9:AB9),5)</f>
        <v>121978.45</v>
      </c>
    </row>
    <row r="10" spans="1:30" x14ac:dyDescent="0.25">
      <c r="A10" s="2"/>
      <c r="B10" s="2"/>
      <c r="C10" s="2"/>
      <c r="D10" s="2"/>
      <c r="E10" s="2" t="s">
        <v>67</v>
      </c>
      <c r="F10" s="3">
        <v>0</v>
      </c>
      <c r="G10" s="19"/>
      <c r="H10" s="3">
        <v>0</v>
      </c>
      <c r="I10" s="19"/>
      <c r="J10" s="3">
        <v>0</v>
      </c>
      <c r="K10" s="19"/>
      <c r="L10" s="3">
        <v>0</v>
      </c>
      <c r="M10" s="19"/>
      <c r="N10" s="3">
        <v>0</v>
      </c>
      <c r="O10" s="19"/>
      <c r="P10" s="3">
        <v>0</v>
      </c>
      <c r="Q10" s="19"/>
      <c r="R10" s="3">
        <v>0</v>
      </c>
      <c r="S10" s="19"/>
      <c r="T10" s="3">
        <v>0</v>
      </c>
      <c r="U10" s="19"/>
      <c r="V10" s="3">
        <v>0</v>
      </c>
      <c r="W10" s="19"/>
      <c r="X10" s="3">
        <v>-2318.4</v>
      </c>
      <c r="Y10" s="19"/>
      <c r="Z10" s="3">
        <v>0</v>
      </c>
      <c r="AA10" s="19"/>
      <c r="AB10" s="3">
        <v>0</v>
      </c>
      <c r="AC10" s="19"/>
      <c r="AD10" s="3">
        <f>ROUND(SUM(F10:AB10),5)</f>
        <v>-2318.4</v>
      </c>
    </row>
    <row r="11" spans="1:30" x14ac:dyDescent="0.25">
      <c r="A11" s="2"/>
      <c r="B11" s="2"/>
      <c r="C11" s="2"/>
      <c r="D11" s="2"/>
      <c r="E11" s="2" t="s">
        <v>6</v>
      </c>
      <c r="F11" s="3">
        <v>0</v>
      </c>
      <c r="G11" s="19"/>
      <c r="H11" s="3">
        <v>0</v>
      </c>
      <c r="I11" s="19"/>
      <c r="J11" s="3">
        <v>0</v>
      </c>
      <c r="K11" s="19"/>
      <c r="L11" s="3">
        <v>0</v>
      </c>
      <c r="M11" s="19"/>
      <c r="N11" s="3">
        <v>0</v>
      </c>
      <c r="O11" s="19"/>
      <c r="P11" s="3">
        <v>0</v>
      </c>
      <c r="Q11" s="19"/>
      <c r="R11" s="3">
        <v>0</v>
      </c>
      <c r="S11" s="19"/>
      <c r="T11" s="3">
        <v>251.73</v>
      </c>
      <c r="U11" s="19"/>
      <c r="V11" s="3">
        <v>-1232.8399999999999</v>
      </c>
      <c r="W11" s="19"/>
      <c r="X11" s="3">
        <v>1159.95</v>
      </c>
      <c r="Y11" s="19"/>
      <c r="Z11" s="3">
        <v>14505.59</v>
      </c>
      <c r="AA11" s="19"/>
      <c r="AB11" s="3">
        <v>1111.8900000000001</v>
      </c>
      <c r="AC11" s="19"/>
      <c r="AD11" s="3">
        <f>ROUND(SUM(F11:AB11),5)</f>
        <v>15796.32</v>
      </c>
    </row>
    <row r="12" spans="1:30" ht="15.75" thickBot="1" x14ac:dyDescent="0.3">
      <c r="A12" s="2"/>
      <c r="B12" s="2"/>
      <c r="C12" s="2"/>
      <c r="D12" s="2"/>
      <c r="E12" s="2" t="s">
        <v>7</v>
      </c>
      <c r="F12" s="4">
        <v>0</v>
      </c>
      <c r="G12" s="19"/>
      <c r="H12" s="4">
        <v>0</v>
      </c>
      <c r="I12" s="19"/>
      <c r="J12" s="4">
        <v>0</v>
      </c>
      <c r="K12" s="19"/>
      <c r="L12" s="4">
        <v>0</v>
      </c>
      <c r="M12" s="19"/>
      <c r="N12" s="4">
        <v>0</v>
      </c>
      <c r="O12" s="19"/>
      <c r="P12" s="4">
        <v>0</v>
      </c>
      <c r="Q12" s="19"/>
      <c r="R12" s="4">
        <v>0</v>
      </c>
      <c r="S12" s="19"/>
      <c r="T12" s="4">
        <v>7639.88</v>
      </c>
      <c r="U12" s="19"/>
      <c r="V12" s="4">
        <v>-9302.9</v>
      </c>
      <c r="W12" s="19"/>
      <c r="X12" s="4">
        <v>-314.26</v>
      </c>
      <c r="Y12" s="19"/>
      <c r="Z12" s="4">
        <v>31914.83</v>
      </c>
      <c r="AA12" s="19"/>
      <c r="AB12" s="4">
        <v>1728.01</v>
      </c>
      <c r="AC12" s="19"/>
      <c r="AD12" s="4">
        <f>ROUND(SUM(F12:AB12),5)</f>
        <v>31665.56</v>
      </c>
    </row>
    <row r="13" spans="1:30" x14ac:dyDescent="0.25">
      <c r="A13" s="2"/>
      <c r="B13" s="2"/>
      <c r="C13" s="2"/>
      <c r="D13" s="2" t="s">
        <v>8</v>
      </c>
      <c r="E13" s="2"/>
      <c r="F13" s="3">
        <f>ROUND(SUM(F8:F12),5)</f>
        <v>0</v>
      </c>
      <c r="G13" s="19"/>
      <c r="H13" s="3">
        <f>ROUND(SUM(H8:H12),5)</f>
        <v>0</v>
      </c>
      <c r="I13" s="19"/>
      <c r="J13" s="3">
        <f>ROUND(SUM(J8:J12),5)</f>
        <v>0</v>
      </c>
      <c r="K13" s="19"/>
      <c r="L13" s="3">
        <f>ROUND(SUM(L8:L12),5)</f>
        <v>0</v>
      </c>
      <c r="M13" s="19"/>
      <c r="N13" s="3">
        <f>ROUND(SUM(N8:N12),5)</f>
        <v>0</v>
      </c>
      <c r="O13" s="19"/>
      <c r="P13" s="3">
        <f>ROUND(SUM(P8:P12),5)</f>
        <v>0</v>
      </c>
      <c r="Q13" s="19"/>
      <c r="R13" s="3">
        <f>ROUND(SUM(R8:R12),5)</f>
        <v>0</v>
      </c>
      <c r="S13" s="19"/>
      <c r="T13" s="3">
        <f>ROUND(SUM(T8:T12),5)</f>
        <v>7891.61</v>
      </c>
      <c r="U13" s="19"/>
      <c r="V13" s="3">
        <f>ROUND(SUM(V8:V12),5)</f>
        <v>-10535.74</v>
      </c>
      <c r="W13" s="19"/>
      <c r="X13" s="3">
        <f>ROUND(SUM(X8:X12),5)</f>
        <v>18977.23</v>
      </c>
      <c r="Y13" s="19"/>
      <c r="Z13" s="3">
        <f>ROUND(SUM(Z8:Z12),5)</f>
        <v>160679.32999999999</v>
      </c>
      <c r="AA13" s="19"/>
      <c r="AB13" s="3">
        <f>ROUND(SUM(AB8:AB12),5)</f>
        <v>-9890.5</v>
      </c>
      <c r="AC13" s="19"/>
      <c r="AD13" s="3">
        <f>ROUND(SUM(F13:AB13),5)</f>
        <v>167121.93</v>
      </c>
    </row>
    <row r="14" spans="1:30" ht="15.75" thickBot="1" x14ac:dyDescent="0.3">
      <c r="A14" s="2"/>
      <c r="B14" s="2"/>
      <c r="C14" s="2"/>
      <c r="D14" s="2" t="s">
        <v>9</v>
      </c>
      <c r="E14" s="2"/>
      <c r="F14" s="4">
        <v>0</v>
      </c>
      <c r="G14" s="19"/>
      <c r="H14" s="4">
        <v>0</v>
      </c>
      <c r="I14" s="19"/>
      <c r="J14" s="4">
        <v>0</v>
      </c>
      <c r="K14" s="19"/>
      <c r="L14" s="4">
        <v>0</v>
      </c>
      <c r="M14" s="19"/>
      <c r="N14" s="4">
        <v>0</v>
      </c>
      <c r="O14" s="19"/>
      <c r="P14" s="4">
        <v>0</v>
      </c>
      <c r="Q14" s="19"/>
      <c r="R14" s="4">
        <v>0</v>
      </c>
      <c r="S14" s="19"/>
      <c r="T14" s="4">
        <v>0.11</v>
      </c>
      <c r="U14" s="19"/>
      <c r="V14" s="4">
        <v>0.59</v>
      </c>
      <c r="W14" s="19"/>
      <c r="X14" s="4">
        <v>19.34</v>
      </c>
      <c r="Y14" s="19"/>
      <c r="Z14" s="4">
        <v>2.15</v>
      </c>
      <c r="AA14" s="19"/>
      <c r="AB14" s="4">
        <v>2.12</v>
      </c>
      <c r="AC14" s="19"/>
      <c r="AD14" s="4">
        <f>ROUND(SUM(F14:AB14),5)</f>
        <v>24.31</v>
      </c>
    </row>
    <row r="15" spans="1:30" x14ac:dyDescent="0.25">
      <c r="A15" s="2"/>
      <c r="B15" s="2"/>
      <c r="C15" s="2" t="s">
        <v>10</v>
      </c>
      <c r="D15" s="2"/>
      <c r="E15" s="2"/>
      <c r="F15" s="3">
        <f>ROUND(SUM(F6:F7)+SUM(F13:F14),5)</f>
        <v>0</v>
      </c>
      <c r="G15" s="19"/>
      <c r="H15" s="3">
        <f>ROUND(SUM(H6:H7)+SUM(H13:H14),5)</f>
        <v>0</v>
      </c>
      <c r="I15" s="19"/>
      <c r="J15" s="3">
        <f>ROUND(SUM(J6:J7)+SUM(J13:J14),5)</f>
        <v>0</v>
      </c>
      <c r="K15" s="19"/>
      <c r="L15" s="3">
        <f>ROUND(SUM(L6:L7)+SUM(L13:L14),5)</f>
        <v>0</v>
      </c>
      <c r="M15" s="19"/>
      <c r="N15" s="3">
        <f>ROUND(SUM(N6:N7)+SUM(N13:N14),5)</f>
        <v>0</v>
      </c>
      <c r="O15" s="19"/>
      <c r="P15" s="3">
        <f>ROUND(SUM(P6:P7)+SUM(P13:P14),5)</f>
        <v>0</v>
      </c>
      <c r="Q15" s="19"/>
      <c r="R15" s="3">
        <f>ROUND(SUM(R6:R7)+SUM(R13:R14),5)</f>
        <v>0</v>
      </c>
      <c r="S15" s="19"/>
      <c r="T15" s="3">
        <f>ROUND(SUM(T6:T7)+SUM(T13:T14),5)</f>
        <v>7891.72</v>
      </c>
      <c r="U15" s="19"/>
      <c r="V15" s="3">
        <f>ROUND(SUM(V6:V7)+SUM(V13:V14),5)</f>
        <v>-10535.15</v>
      </c>
      <c r="W15" s="19"/>
      <c r="X15" s="3">
        <f>ROUND(SUM(X6:X7)+SUM(X13:X14),5)</f>
        <v>19148.560000000001</v>
      </c>
      <c r="Y15" s="19"/>
      <c r="Z15" s="3">
        <f>ROUND(SUM(Z6:Z7)+SUM(Z13:Z14),5)</f>
        <v>160681.48000000001</v>
      </c>
      <c r="AA15" s="19"/>
      <c r="AB15" s="3">
        <f>ROUND(SUM(AB6:AB7)+SUM(AB13:AB14),5)</f>
        <v>-9887.41</v>
      </c>
      <c r="AC15" s="19"/>
      <c r="AD15" s="3">
        <f>ROUND(SUM(F15:AB15),5)</f>
        <v>167299.20000000001</v>
      </c>
    </row>
    <row r="16" spans="1:30" x14ac:dyDescent="0.25">
      <c r="A16" s="2"/>
      <c r="B16" s="2"/>
      <c r="C16" s="2" t="s">
        <v>11</v>
      </c>
      <c r="D16" s="2"/>
      <c r="E16" s="2"/>
      <c r="F16" s="3"/>
      <c r="G16" s="19"/>
      <c r="H16" s="3"/>
      <c r="I16" s="19"/>
      <c r="J16" s="3"/>
      <c r="K16" s="19"/>
      <c r="L16" s="3"/>
      <c r="M16" s="19"/>
      <c r="N16" s="3"/>
      <c r="O16" s="19"/>
      <c r="P16" s="3"/>
      <c r="Q16" s="19"/>
      <c r="R16" s="3"/>
      <c r="S16" s="19"/>
      <c r="T16" s="3"/>
      <c r="U16" s="19"/>
      <c r="V16" s="3"/>
      <c r="W16" s="19"/>
      <c r="X16" s="3"/>
      <c r="Y16" s="19"/>
      <c r="Z16" s="3"/>
      <c r="AA16" s="19"/>
      <c r="AB16" s="3"/>
      <c r="AC16" s="19"/>
      <c r="AD16" s="3"/>
    </row>
    <row r="17" spans="1:30" x14ac:dyDescent="0.25">
      <c r="A17" s="2"/>
      <c r="B17" s="2"/>
      <c r="C17" s="2"/>
      <c r="D17" s="2" t="s">
        <v>12</v>
      </c>
      <c r="E17" s="2"/>
      <c r="F17" s="3">
        <v>0</v>
      </c>
      <c r="G17" s="19"/>
      <c r="H17" s="3">
        <v>0</v>
      </c>
      <c r="I17" s="19"/>
      <c r="J17" s="3">
        <v>0</v>
      </c>
      <c r="K17" s="19"/>
      <c r="L17" s="3">
        <v>0</v>
      </c>
      <c r="M17" s="19"/>
      <c r="N17" s="3">
        <v>0</v>
      </c>
      <c r="O17" s="19"/>
      <c r="P17" s="3">
        <v>0</v>
      </c>
      <c r="Q17" s="19"/>
      <c r="R17" s="3">
        <v>0</v>
      </c>
      <c r="S17" s="19"/>
      <c r="T17" s="3">
        <v>4992.49</v>
      </c>
      <c r="U17" s="19"/>
      <c r="V17" s="3">
        <v>0</v>
      </c>
      <c r="W17" s="19"/>
      <c r="X17" s="3">
        <v>0</v>
      </c>
      <c r="Y17" s="19"/>
      <c r="Z17" s="3">
        <v>0</v>
      </c>
      <c r="AA17" s="19"/>
      <c r="AB17" s="3">
        <v>0</v>
      </c>
      <c r="AC17" s="19"/>
      <c r="AD17" s="3">
        <f>ROUND(SUM(F17:AB17),5)</f>
        <v>4992.49</v>
      </c>
    </row>
    <row r="18" spans="1:30" x14ac:dyDescent="0.25">
      <c r="A18" s="2"/>
      <c r="B18" s="2"/>
      <c r="C18" s="2"/>
      <c r="D18" s="2" t="s">
        <v>68</v>
      </c>
      <c r="E18" s="2"/>
      <c r="F18" s="3">
        <v>0</v>
      </c>
      <c r="G18" s="19"/>
      <c r="H18" s="3">
        <v>0</v>
      </c>
      <c r="I18" s="19"/>
      <c r="J18" s="3">
        <v>0</v>
      </c>
      <c r="K18" s="19"/>
      <c r="L18" s="3">
        <v>0</v>
      </c>
      <c r="M18" s="19"/>
      <c r="N18" s="3">
        <v>0</v>
      </c>
      <c r="O18" s="19"/>
      <c r="P18" s="3">
        <v>0</v>
      </c>
      <c r="Q18" s="19"/>
      <c r="R18" s="3">
        <v>0</v>
      </c>
      <c r="S18" s="19"/>
      <c r="T18" s="3">
        <v>0</v>
      </c>
      <c r="U18" s="19"/>
      <c r="V18" s="3">
        <v>0</v>
      </c>
      <c r="W18" s="19"/>
      <c r="X18" s="3">
        <v>25.17</v>
      </c>
      <c r="Y18" s="19"/>
      <c r="Z18" s="3">
        <v>105.17</v>
      </c>
      <c r="AA18" s="19"/>
      <c r="AB18" s="3">
        <v>1304.8800000000001</v>
      </c>
      <c r="AC18" s="19"/>
      <c r="AD18" s="3">
        <f>ROUND(SUM(F18:AB18),5)</f>
        <v>1435.22</v>
      </c>
    </row>
    <row r="19" spans="1:30" x14ac:dyDescent="0.25">
      <c r="A19" s="2"/>
      <c r="B19" s="2"/>
      <c r="C19" s="2"/>
      <c r="D19" s="2" t="s">
        <v>69</v>
      </c>
      <c r="E19" s="2"/>
      <c r="F19" s="3">
        <v>0</v>
      </c>
      <c r="G19" s="19"/>
      <c r="H19" s="3">
        <v>0</v>
      </c>
      <c r="I19" s="19"/>
      <c r="J19" s="3">
        <v>0</v>
      </c>
      <c r="K19" s="19"/>
      <c r="L19" s="3">
        <v>0</v>
      </c>
      <c r="M19" s="19"/>
      <c r="N19" s="3">
        <v>0</v>
      </c>
      <c r="O19" s="19"/>
      <c r="P19" s="3">
        <v>0</v>
      </c>
      <c r="Q19" s="19"/>
      <c r="R19" s="3">
        <v>0</v>
      </c>
      <c r="S19" s="19"/>
      <c r="T19" s="3">
        <v>0</v>
      </c>
      <c r="U19" s="19"/>
      <c r="V19" s="3">
        <v>0</v>
      </c>
      <c r="W19" s="19"/>
      <c r="X19" s="3">
        <v>6.19</v>
      </c>
      <c r="Y19" s="19"/>
      <c r="Z19" s="3">
        <v>6.19</v>
      </c>
      <c r="AA19" s="19"/>
      <c r="AB19" s="3">
        <v>6.19</v>
      </c>
      <c r="AC19" s="19"/>
      <c r="AD19" s="3">
        <f>ROUND(SUM(F19:AB19),5)</f>
        <v>18.57</v>
      </c>
    </row>
    <row r="20" spans="1:30" x14ac:dyDescent="0.25">
      <c r="A20" s="2"/>
      <c r="B20" s="2"/>
      <c r="C20" s="2"/>
      <c r="D20" s="2" t="s">
        <v>55</v>
      </c>
      <c r="E20" s="2"/>
      <c r="F20" s="3">
        <v>0</v>
      </c>
      <c r="G20" s="19"/>
      <c r="H20" s="3">
        <v>0</v>
      </c>
      <c r="I20" s="19"/>
      <c r="J20" s="3">
        <v>0</v>
      </c>
      <c r="K20" s="19"/>
      <c r="L20" s="3">
        <v>0</v>
      </c>
      <c r="M20" s="19"/>
      <c r="N20" s="3">
        <v>0</v>
      </c>
      <c r="O20" s="19"/>
      <c r="P20" s="3">
        <v>0</v>
      </c>
      <c r="Q20" s="19"/>
      <c r="R20" s="3">
        <v>0</v>
      </c>
      <c r="S20" s="19"/>
      <c r="T20" s="3">
        <v>0</v>
      </c>
      <c r="U20" s="19"/>
      <c r="V20" s="3">
        <v>3.53</v>
      </c>
      <c r="W20" s="19"/>
      <c r="X20" s="3">
        <v>9.77</v>
      </c>
      <c r="Y20" s="19"/>
      <c r="Z20" s="3">
        <v>8.31</v>
      </c>
      <c r="AA20" s="19"/>
      <c r="AB20" s="3">
        <v>8.5</v>
      </c>
      <c r="AC20" s="19"/>
      <c r="AD20" s="3">
        <f>ROUND(SUM(F20:AB20),5)</f>
        <v>30.11</v>
      </c>
    </row>
    <row r="21" spans="1:30" x14ac:dyDescent="0.25">
      <c r="A21" s="2"/>
      <c r="B21" s="2"/>
      <c r="C21" s="2"/>
      <c r="D21" s="2" t="s">
        <v>74</v>
      </c>
      <c r="E21" s="2"/>
      <c r="F21" s="3">
        <v>0</v>
      </c>
      <c r="G21" s="19"/>
      <c r="H21" s="3">
        <v>0</v>
      </c>
      <c r="I21" s="19"/>
      <c r="J21" s="3">
        <v>0</v>
      </c>
      <c r="K21" s="19"/>
      <c r="L21" s="3">
        <v>0</v>
      </c>
      <c r="M21" s="19"/>
      <c r="N21" s="3">
        <v>0</v>
      </c>
      <c r="O21" s="19"/>
      <c r="P21" s="3">
        <v>0</v>
      </c>
      <c r="Q21" s="19"/>
      <c r="R21" s="3">
        <v>0</v>
      </c>
      <c r="S21" s="19"/>
      <c r="T21" s="3">
        <v>0</v>
      </c>
      <c r="U21" s="19"/>
      <c r="V21" s="3">
        <v>0</v>
      </c>
      <c r="W21" s="19"/>
      <c r="X21" s="3">
        <v>0</v>
      </c>
      <c r="Y21" s="19"/>
      <c r="Z21" s="3">
        <v>62.76</v>
      </c>
      <c r="AA21" s="19"/>
      <c r="AB21" s="3">
        <v>51.93</v>
      </c>
      <c r="AC21" s="19"/>
      <c r="AD21" s="3">
        <f>ROUND(SUM(F21:AB21),5)</f>
        <v>114.69</v>
      </c>
    </row>
    <row r="22" spans="1:30" ht="15.75" thickBot="1" x14ac:dyDescent="0.3">
      <c r="A22" s="2"/>
      <c r="B22" s="2"/>
      <c r="C22" s="2"/>
      <c r="D22" s="2" t="s">
        <v>70</v>
      </c>
      <c r="E22" s="2"/>
      <c r="F22" s="5">
        <v>0</v>
      </c>
      <c r="G22" s="19"/>
      <c r="H22" s="5">
        <v>0</v>
      </c>
      <c r="I22" s="19"/>
      <c r="J22" s="5">
        <v>0</v>
      </c>
      <c r="K22" s="19"/>
      <c r="L22" s="5">
        <v>0</v>
      </c>
      <c r="M22" s="19"/>
      <c r="N22" s="5">
        <v>0</v>
      </c>
      <c r="O22" s="19"/>
      <c r="P22" s="5">
        <v>0</v>
      </c>
      <c r="Q22" s="19"/>
      <c r="R22" s="5">
        <v>0</v>
      </c>
      <c r="S22" s="19"/>
      <c r="T22" s="5">
        <v>0</v>
      </c>
      <c r="U22" s="19"/>
      <c r="V22" s="5">
        <v>0</v>
      </c>
      <c r="W22" s="19"/>
      <c r="X22" s="5">
        <v>99</v>
      </c>
      <c r="Y22" s="19"/>
      <c r="Z22" s="5">
        <v>99</v>
      </c>
      <c r="AA22" s="19"/>
      <c r="AB22" s="5">
        <v>99</v>
      </c>
      <c r="AC22" s="19"/>
      <c r="AD22" s="5">
        <f>ROUND(SUM(F22:AB22),5)</f>
        <v>297</v>
      </c>
    </row>
    <row r="23" spans="1:30" ht="15.75" thickBot="1" x14ac:dyDescent="0.3">
      <c r="A23" s="2"/>
      <c r="B23" s="2"/>
      <c r="C23" s="2" t="s">
        <v>13</v>
      </c>
      <c r="D23" s="2"/>
      <c r="E23" s="2"/>
      <c r="F23" s="6">
        <f>ROUND(SUM(F16:F22),5)</f>
        <v>0</v>
      </c>
      <c r="G23" s="19"/>
      <c r="H23" s="6">
        <f>ROUND(SUM(H16:H22),5)</f>
        <v>0</v>
      </c>
      <c r="I23" s="19"/>
      <c r="J23" s="6">
        <f>ROUND(SUM(J16:J22),5)</f>
        <v>0</v>
      </c>
      <c r="K23" s="19"/>
      <c r="L23" s="6">
        <f>ROUND(SUM(L16:L22),5)</f>
        <v>0</v>
      </c>
      <c r="M23" s="19"/>
      <c r="N23" s="6">
        <f>ROUND(SUM(N16:N22),5)</f>
        <v>0</v>
      </c>
      <c r="O23" s="19"/>
      <c r="P23" s="6">
        <f>ROUND(SUM(P16:P22),5)</f>
        <v>0</v>
      </c>
      <c r="Q23" s="19"/>
      <c r="R23" s="6">
        <f>ROUND(SUM(R16:R22),5)</f>
        <v>0</v>
      </c>
      <c r="S23" s="19"/>
      <c r="T23" s="6">
        <f>ROUND(SUM(T16:T22),5)</f>
        <v>4992.49</v>
      </c>
      <c r="U23" s="19"/>
      <c r="V23" s="6">
        <f>ROUND(SUM(V16:V22),5)</f>
        <v>3.53</v>
      </c>
      <c r="W23" s="19"/>
      <c r="X23" s="6">
        <f>ROUND(SUM(X16:X22),5)</f>
        <v>140.13</v>
      </c>
      <c r="Y23" s="19"/>
      <c r="Z23" s="6">
        <f>ROUND(SUM(Z16:Z22),5)</f>
        <v>281.43</v>
      </c>
      <c r="AA23" s="19"/>
      <c r="AB23" s="6">
        <f>ROUND(SUM(AB16:AB22),5)</f>
        <v>1470.5</v>
      </c>
      <c r="AC23" s="19"/>
      <c r="AD23" s="6">
        <f>ROUND(SUM(F23:AB23),5)</f>
        <v>6888.08</v>
      </c>
    </row>
    <row r="24" spans="1:30" ht="15.75" thickBot="1" x14ac:dyDescent="0.3">
      <c r="A24" s="2"/>
      <c r="B24" s="2" t="s">
        <v>14</v>
      </c>
      <c r="C24" s="2"/>
      <c r="D24" s="2"/>
      <c r="E24" s="2"/>
      <c r="F24" s="6">
        <f>ROUND(F5+F15-F23,5)</f>
        <v>0</v>
      </c>
      <c r="G24" s="19"/>
      <c r="H24" s="6">
        <f>ROUND(H5+H15-H23,5)</f>
        <v>0</v>
      </c>
      <c r="I24" s="19"/>
      <c r="J24" s="6">
        <f>ROUND(J5+J15-J23,5)</f>
        <v>0</v>
      </c>
      <c r="K24" s="19"/>
      <c r="L24" s="6">
        <f>ROUND(L5+L15-L23,5)</f>
        <v>0</v>
      </c>
      <c r="M24" s="19"/>
      <c r="N24" s="6">
        <f>ROUND(N5+N15-N23,5)</f>
        <v>0</v>
      </c>
      <c r="O24" s="19"/>
      <c r="P24" s="6">
        <f>ROUND(P5+P15-P23,5)</f>
        <v>0</v>
      </c>
      <c r="Q24" s="19"/>
      <c r="R24" s="6">
        <f>ROUND(R5+R15-R23,5)</f>
        <v>0</v>
      </c>
      <c r="S24" s="19"/>
      <c r="T24" s="6">
        <f>ROUND(T5+T15-T23,5)</f>
        <v>2899.23</v>
      </c>
      <c r="U24" s="19"/>
      <c r="V24" s="6">
        <f>ROUND(V5+V15-V23,5)</f>
        <v>-10538.68</v>
      </c>
      <c r="W24" s="19"/>
      <c r="X24" s="6">
        <f>ROUND(X5+X15-X23,5)</f>
        <v>19008.43</v>
      </c>
      <c r="Y24" s="19"/>
      <c r="Z24" s="6">
        <f>ROUND(Z5+Z15-Z23,5)</f>
        <v>160400.04999999999</v>
      </c>
      <c r="AA24" s="19"/>
      <c r="AB24" s="6">
        <f>ROUND(AB5+AB15-AB23,5)</f>
        <v>-11357.91</v>
      </c>
      <c r="AC24" s="19"/>
      <c r="AD24" s="6">
        <f>ROUND(SUM(F24:AB24),5)</f>
        <v>160411.12</v>
      </c>
    </row>
    <row r="25" spans="1:30" s="8" customFormat="1" ht="12" thickBot="1" x14ac:dyDescent="0.25">
      <c r="A25" s="2" t="s">
        <v>15</v>
      </c>
      <c r="B25" s="2"/>
      <c r="C25" s="2"/>
      <c r="D25" s="2"/>
      <c r="E25" s="2"/>
      <c r="F25" s="7">
        <f>F24</f>
        <v>0</v>
      </c>
      <c r="G25" s="2"/>
      <c r="H25" s="7">
        <f>H24</f>
        <v>0</v>
      </c>
      <c r="I25" s="2"/>
      <c r="J25" s="7">
        <f>J24</f>
        <v>0</v>
      </c>
      <c r="K25" s="2"/>
      <c r="L25" s="7">
        <f>L24</f>
        <v>0</v>
      </c>
      <c r="M25" s="2"/>
      <c r="N25" s="7">
        <f>N24</f>
        <v>0</v>
      </c>
      <c r="O25" s="2"/>
      <c r="P25" s="7">
        <f>P24</f>
        <v>0</v>
      </c>
      <c r="Q25" s="2"/>
      <c r="R25" s="7">
        <f>R24</f>
        <v>0</v>
      </c>
      <c r="S25" s="2"/>
      <c r="T25" s="7">
        <f>T24</f>
        <v>2899.23</v>
      </c>
      <c r="U25" s="2"/>
      <c r="V25" s="7">
        <f>V24</f>
        <v>-10538.68</v>
      </c>
      <c r="W25" s="2"/>
      <c r="X25" s="7">
        <f>X24</f>
        <v>19008.43</v>
      </c>
      <c r="Y25" s="2"/>
      <c r="Z25" s="7">
        <f>Z24</f>
        <v>160400.04999999999</v>
      </c>
      <c r="AA25" s="2"/>
      <c r="AB25" s="7">
        <f>AB24</f>
        <v>-11357.91</v>
      </c>
      <c r="AC25" s="2"/>
      <c r="AD25" s="7">
        <f>ROUND(SUM(F25:AB25),5)</f>
        <v>160411.12</v>
      </c>
    </row>
    <row r="26" spans="1:30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921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9218" r:id="rId4" name="HEADER"/>
      </mc:Fallback>
    </mc:AlternateContent>
    <mc:AlternateContent xmlns:mc="http://schemas.openxmlformats.org/markup-compatibility/2006">
      <mc:Choice Requires="x14">
        <control shapeId="921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9217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BS Aug</vt:lpstr>
      <vt:lpstr>BS Sep</vt:lpstr>
      <vt:lpstr>BS Oct</vt:lpstr>
      <vt:lpstr>BS Nov</vt:lpstr>
      <vt:lpstr>BS Dec</vt:lpstr>
      <vt:lpstr>P&amp;L 2023 YTD</vt:lpstr>
      <vt:lpstr>'BS Aug'!Print_Titles</vt:lpstr>
      <vt:lpstr>'BS Dec'!Print_Titles</vt:lpstr>
      <vt:lpstr>'BS Nov'!Print_Titles</vt:lpstr>
      <vt:lpstr>'BS Oct'!Print_Titles</vt:lpstr>
      <vt:lpstr>'BS Sep'!Print_Titles</vt:lpstr>
      <vt:lpstr>'P&amp;L 2023 YTD'!Print_Titles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Serafin</dc:creator>
  <cp:lastModifiedBy>Lisa Serafin</cp:lastModifiedBy>
  <dcterms:created xsi:type="dcterms:W3CDTF">2023-09-27T18:55:38Z</dcterms:created>
  <dcterms:modified xsi:type="dcterms:W3CDTF">2024-01-23T23:22:38Z</dcterms:modified>
</cp:coreProperties>
</file>